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3.xml" ContentType="application/vnd.openxmlformats-officedocument.drawing+xml"/>
  <Override PartName="/xl/charts/chart6.xml" ContentType="application/vnd.openxmlformats-officedocument.drawingml.chart+xml"/>
  <Override PartName="/xl/theme/themeOverride5.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tables/table1.xml" ContentType="application/vnd.openxmlformats-officedocument.spreadsheetml.table+xml"/>
  <Override PartName="/xl/comments5.xml" ContentType="application/vnd.openxmlformats-officedocument.spreadsheetml.comments+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tables/table2.xml" ContentType="application/vnd.openxmlformats-officedocument.spreadsheetml.table+xml"/>
  <Override PartName="/xl/comments7.xml" ContentType="application/vnd.openxmlformats-officedocument.spreadsheetml.comments+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xml"/>
  <Override PartName="/xl/tables/table3.xml" ContentType="application/vnd.openxmlformats-officedocument.spreadsheetml.table+xml"/>
  <Override PartName="/xl/comments8.xml" ContentType="application/vnd.openxmlformats-officedocument.spreadsheetml.comment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xml"/>
  <Override PartName="/xl/comments9.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P3\A. Up to date FSG or WOG reports are audited\3A1 Status of FSGWOG audits known and able to be reported on a regional basis at all times\1. WOG MASTER DATABASE\"/>
    </mc:Choice>
  </mc:AlternateContent>
  <bookViews>
    <workbookView xWindow="0" yWindow="0" windowWidth="19200" windowHeight="7300" tabRatio="997"/>
  </bookViews>
  <sheets>
    <sheet name="Introduction " sheetId="1" r:id="rId1"/>
    <sheet name="Summary timeliness" sheetId="2" r:id="rId2"/>
    <sheet name="PEFA Assessments" sheetId="3" r:id="rId3"/>
    <sheet name="%YEND" sheetId="4" state="hidden" r:id="rId4"/>
    <sheet name="Summary Audit Opinions" sheetId="11" r:id="rId5"/>
    <sheet name="Summary of Auditing Standards " sheetId="12" r:id="rId6"/>
    <sheet name="Financial Reporting Frameworks" sheetId="13" r:id="rId7"/>
    <sheet name="Timeliness30JUNE" sheetId="5" r:id="rId8"/>
    <sheet name="Timeliness31July " sheetId="14" r:id="rId9"/>
    <sheet name="Timeliness30SEPT" sheetId="6" r:id="rId10"/>
    <sheet name="Timeliness31DEC" sheetId="7" r:id="rId11"/>
    <sheet name="Anaysis_30JUNE" sheetId="8" state="hidden" r:id="rId12"/>
    <sheet name="Analysis_30SEPT" sheetId="9" state="hidden" r:id="rId13"/>
    <sheet name="Analysis_31DEC" sheetId="10" state="hidden" r:id="rId14"/>
  </sheets>
  <definedNames>
    <definedName name="_xlnm._FilterDatabase" localSheetId="11" hidden="1">Anaysis_30JUNE!#REF!</definedName>
    <definedName name="_xlnm.Print_Area" localSheetId="7">Timeliness30JUNE!$A$4:$M$15</definedName>
    <definedName name="_xlnm.Print_Area" localSheetId="9">Timeliness30SEPT!$A$2:$W$13</definedName>
    <definedName name="_xlnm.Print_Area" localSheetId="10">Timeliness31DEC!$A$1:$AD$13</definedName>
    <definedName name="Z_2F72B26B_A174_4BD7_8675_EA9925E43EF5_.wvu.PrintArea" localSheetId="7" hidden="1">Timeliness30JUNE!$A$4:$M$15</definedName>
    <definedName name="Z_2F72B26B_A174_4BD7_8675_EA9925E43EF5_.wvu.PrintArea" localSheetId="9" hidden="1">Timeliness30SEPT!$A$2:$W$13</definedName>
    <definedName name="Z_2F72B26B_A174_4BD7_8675_EA9925E43EF5_.wvu.PrintArea" localSheetId="10" hidden="1">Timeliness31DEC!$A$1:$AD$13</definedName>
    <definedName name="Z_2F72B26B_A174_4BD7_8675_EA9925E43EF5_.wvu.Rows" localSheetId="1" hidden="1">'Summary timeliness'!$49:$74</definedName>
    <definedName name="Z_CD5B3175_8D09_4DDA_A5F5_75BB3CA1F1AF_.wvu.PrintArea" localSheetId="7" hidden="1">Timeliness30JUNE!$A$4:$M$15</definedName>
    <definedName name="Z_CD5B3175_8D09_4DDA_A5F5_75BB3CA1F1AF_.wvu.PrintArea" localSheetId="9" hidden="1">Timeliness30SEPT!$A$2:$W$13</definedName>
    <definedName name="Z_CD5B3175_8D09_4DDA_A5F5_75BB3CA1F1AF_.wvu.PrintArea" localSheetId="10" hidden="1">Timeliness31DEC!$A$1:$AD$13</definedName>
    <definedName name="Z_CD5B3175_8D09_4DDA_A5F5_75BB3CA1F1AF_.wvu.Rows" localSheetId="1" hidden="1">'Summary timeliness'!$49:$74</definedName>
  </definedNames>
  <calcPr calcId="152511"/>
  <customWorkbookViews>
    <customWorkbookView name="A'eau Agnes Aruwafu - Personal View" guid="{2F72B26B-A174-4BD7-8675-EA9925E43EF5}" mergeInterval="0" personalView="1" maximized="1" xWindow="-8" yWindow="-8" windowWidth="1936" windowHeight="1056" tabRatio="997" activeSheetId="3"/>
    <customWorkbookView name="PASAI TEAM DISPLAY" guid="{CD5B3175-8D09-4DDA-A5F5-75BB3CA1F1AF}" maximized="1" xWindow="-8" yWindow="-8" windowWidth="1936" windowHeight="1056" tabRatio="800"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6" l="1"/>
  <c r="E19" i="6"/>
  <c r="D33" i="13" l="1"/>
  <c r="J14" i="13"/>
  <c r="J12" i="13"/>
  <c r="J10" i="13"/>
  <c r="J9" i="13"/>
  <c r="K18" i="11" l="1"/>
  <c r="R24" i="2"/>
  <c r="R23" i="2"/>
  <c r="P24" i="2"/>
  <c r="P23" i="2"/>
  <c r="P21" i="2"/>
  <c r="E28" i="5"/>
  <c r="E23" i="5"/>
  <c r="E22" i="5"/>
  <c r="F22" i="7" l="1"/>
  <c r="F23" i="7"/>
  <c r="F20" i="6"/>
  <c r="F19" i="6"/>
  <c r="K7" i="11" l="1"/>
  <c r="J6" i="13" l="1"/>
  <c r="J7" i="13"/>
  <c r="J8" i="13"/>
  <c r="J11" i="13"/>
  <c r="J13" i="13"/>
  <c r="J5" i="13"/>
  <c r="I6" i="13"/>
  <c r="I7" i="13"/>
  <c r="I8" i="13"/>
  <c r="I9" i="13"/>
  <c r="I10" i="13"/>
  <c r="I11" i="13"/>
  <c r="I12" i="13"/>
  <c r="I13" i="13"/>
  <c r="I14" i="13"/>
  <c r="I5" i="13"/>
  <c r="H7" i="13"/>
  <c r="H8" i="13"/>
  <c r="H9" i="13"/>
  <c r="H10" i="13"/>
  <c r="H11" i="13"/>
  <c r="H12" i="13"/>
  <c r="H13" i="13"/>
  <c r="H14" i="13"/>
  <c r="H5" i="13"/>
  <c r="G7" i="13"/>
  <c r="G8" i="13"/>
  <c r="G9" i="13"/>
  <c r="G10" i="13"/>
  <c r="G11" i="13"/>
  <c r="G12" i="13"/>
  <c r="G13" i="13"/>
  <c r="G14" i="13"/>
  <c r="G5" i="13"/>
  <c r="F7" i="13"/>
  <c r="F8" i="13"/>
  <c r="F9" i="13"/>
  <c r="F10" i="13"/>
  <c r="F11" i="13"/>
  <c r="F12" i="13"/>
  <c r="F13" i="13"/>
  <c r="F14" i="13"/>
  <c r="F5" i="13"/>
  <c r="E7" i="13"/>
  <c r="E8" i="13"/>
  <c r="E9" i="13"/>
  <c r="E10" i="13"/>
  <c r="E11" i="13"/>
  <c r="E12" i="13"/>
  <c r="E13" i="13"/>
  <c r="E14" i="13"/>
  <c r="E5" i="13"/>
  <c r="D7" i="13"/>
  <c r="D8" i="13"/>
  <c r="D9" i="13"/>
  <c r="D10" i="13"/>
  <c r="D11" i="13"/>
  <c r="D12" i="13"/>
  <c r="D13" i="13"/>
  <c r="D14" i="13"/>
  <c r="D5" i="13"/>
  <c r="D31" i="12" l="1"/>
  <c r="E31" i="12"/>
  <c r="F31" i="12"/>
  <c r="G31" i="12"/>
  <c r="H31" i="12"/>
  <c r="D32" i="12"/>
  <c r="E32" i="12"/>
  <c r="F32" i="12"/>
  <c r="G32" i="12"/>
  <c r="H32" i="12"/>
  <c r="D33" i="12"/>
  <c r="E33" i="12"/>
  <c r="F33" i="12"/>
  <c r="G33" i="12"/>
  <c r="H33" i="12"/>
  <c r="D34" i="12"/>
  <c r="E34" i="12"/>
  <c r="F34" i="12"/>
  <c r="G34" i="12"/>
  <c r="H34" i="12"/>
  <c r="D35" i="12"/>
  <c r="E35" i="12"/>
  <c r="F35" i="12"/>
  <c r="G35" i="12"/>
  <c r="H35" i="12"/>
  <c r="I30" i="12"/>
  <c r="H30" i="12"/>
  <c r="G30" i="12"/>
  <c r="F30" i="12"/>
  <c r="E30" i="12"/>
  <c r="D30" i="12"/>
  <c r="D18" i="12"/>
  <c r="J7" i="12"/>
  <c r="J8" i="12"/>
  <c r="J9" i="12"/>
  <c r="J10" i="12"/>
  <c r="J11" i="12"/>
  <c r="J12" i="12"/>
  <c r="J13" i="12"/>
  <c r="J14" i="12"/>
  <c r="J15" i="12"/>
  <c r="J6" i="12"/>
  <c r="I7" i="12"/>
  <c r="I8" i="12"/>
  <c r="I9" i="12"/>
  <c r="I10" i="12"/>
  <c r="I11" i="12"/>
  <c r="I12" i="12"/>
  <c r="I13" i="12"/>
  <c r="I14" i="12"/>
  <c r="I15" i="12"/>
  <c r="I6" i="12"/>
  <c r="H7" i="12"/>
  <c r="H8" i="12"/>
  <c r="H9" i="12"/>
  <c r="H10" i="12"/>
  <c r="H11" i="12"/>
  <c r="H12" i="12"/>
  <c r="H13" i="12"/>
  <c r="H14" i="12"/>
  <c r="H15" i="12"/>
  <c r="H6" i="12"/>
  <c r="G7" i="12"/>
  <c r="G8" i="12"/>
  <c r="G9" i="12"/>
  <c r="G10" i="12"/>
  <c r="G11" i="12"/>
  <c r="G12" i="12"/>
  <c r="G13" i="12"/>
  <c r="G14" i="12"/>
  <c r="G15" i="12"/>
  <c r="G6" i="12"/>
  <c r="F7" i="12"/>
  <c r="F8" i="12"/>
  <c r="F9" i="12"/>
  <c r="F10" i="12"/>
  <c r="F11" i="12"/>
  <c r="F12" i="12"/>
  <c r="F13" i="12"/>
  <c r="F14" i="12"/>
  <c r="F15" i="12"/>
  <c r="F6" i="12"/>
  <c r="E7" i="12"/>
  <c r="E8" i="12"/>
  <c r="E9" i="12"/>
  <c r="E10" i="12"/>
  <c r="E11" i="12"/>
  <c r="E12" i="12"/>
  <c r="E13" i="12"/>
  <c r="E14" i="12"/>
  <c r="E15" i="12"/>
  <c r="E6" i="12"/>
  <c r="D8" i="12"/>
  <c r="D9" i="12"/>
  <c r="D10" i="12"/>
  <c r="D11" i="12"/>
  <c r="D12" i="12"/>
  <c r="D13" i="12"/>
  <c r="D14" i="12"/>
  <c r="D15" i="12"/>
  <c r="D6" i="12"/>
  <c r="H34" i="11" l="1"/>
  <c r="G34" i="11"/>
  <c r="F34" i="11"/>
  <c r="E34" i="11"/>
  <c r="J33" i="11"/>
  <c r="I33" i="11"/>
  <c r="H33" i="11"/>
  <c r="G33" i="11"/>
  <c r="F33" i="11"/>
  <c r="E33" i="11"/>
  <c r="H32" i="11"/>
  <c r="G32" i="11"/>
  <c r="F32" i="11"/>
  <c r="E32" i="11"/>
  <c r="G31" i="11"/>
  <c r="I29" i="11"/>
  <c r="H29" i="11"/>
  <c r="G29" i="11"/>
  <c r="F29" i="11"/>
  <c r="E29" i="11"/>
  <c r="G18" i="11"/>
  <c r="H18" i="11"/>
  <c r="I18" i="11"/>
  <c r="J18" i="11"/>
  <c r="G19" i="11"/>
  <c r="H19" i="11"/>
  <c r="I19" i="11"/>
  <c r="J19" i="11"/>
  <c r="G20" i="11"/>
  <c r="H20" i="11"/>
  <c r="I20" i="11"/>
  <c r="J20" i="11"/>
  <c r="G21" i="11"/>
  <c r="H21" i="11"/>
  <c r="I21" i="11"/>
  <c r="J21" i="11"/>
  <c r="G22" i="11"/>
  <c r="H22" i="11"/>
  <c r="I22" i="11"/>
  <c r="J22" i="11"/>
  <c r="G23" i="11"/>
  <c r="H23" i="11"/>
  <c r="I23" i="11"/>
  <c r="J23" i="11"/>
  <c r="G24" i="11"/>
  <c r="H24" i="11"/>
  <c r="I24" i="11"/>
  <c r="J24" i="11"/>
  <c r="G25" i="11"/>
  <c r="H25" i="11"/>
  <c r="I25" i="11"/>
  <c r="J25" i="11"/>
  <c r="G26" i="11"/>
  <c r="H26" i="11"/>
  <c r="I26" i="11"/>
  <c r="J26" i="11"/>
  <c r="F18" i="11"/>
  <c r="F19" i="11"/>
  <c r="F20" i="11"/>
  <c r="F21" i="11"/>
  <c r="F22" i="11"/>
  <c r="F23" i="11"/>
  <c r="F24" i="11"/>
  <c r="F25" i="11"/>
  <c r="F26" i="11"/>
  <c r="E18" i="11"/>
  <c r="E19" i="11"/>
  <c r="E20" i="11"/>
  <c r="E21" i="11"/>
  <c r="E22" i="11"/>
  <c r="E23" i="11"/>
  <c r="E24" i="11"/>
  <c r="E25" i="11"/>
  <c r="E26" i="11"/>
  <c r="I17" i="11"/>
  <c r="H17" i="11"/>
  <c r="G17" i="11"/>
  <c r="E16" i="11"/>
  <c r="F17" i="11"/>
  <c r="E17" i="11"/>
  <c r="K14" i="11"/>
  <c r="J14" i="11"/>
  <c r="I14" i="11"/>
  <c r="H14" i="11"/>
  <c r="G14" i="11"/>
  <c r="F14" i="11"/>
  <c r="E14" i="11"/>
  <c r="K13" i="11"/>
  <c r="J13" i="11"/>
  <c r="I13" i="11"/>
  <c r="H13" i="11"/>
  <c r="G13" i="11"/>
  <c r="F13" i="11"/>
  <c r="E13" i="11"/>
  <c r="K12" i="11"/>
  <c r="J12" i="11"/>
  <c r="I12" i="11"/>
  <c r="H12" i="11"/>
  <c r="G12" i="11"/>
  <c r="F12" i="11"/>
  <c r="E12" i="11"/>
  <c r="K11" i="11"/>
  <c r="J11" i="11"/>
  <c r="I11" i="11"/>
  <c r="H11" i="11"/>
  <c r="G11" i="11"/>
  <c r="F11" i="11"/>
  <c r="E11" i="11"/>
  <c r="K10" i="11"/>
  <c r="J10" i="11"/>
  <c r="I10" i="11" l="1"/>
  <c r="H10" i="11"/>
  <c r="G10" i="11"/>
  <c r="F10" i="11"/>
  <c r="E10" i="11"/>
  <c r="K9" i="11"/>
  <c r="J9" i="11"/>
  <c r="I9" i="11"/>
  <c r="H9" i="11"/>
  <c r="G9" i="11"/>
  <c r="F9" i="11"/>
  <c r="E9" i="11"/>
  <c r="K8" i="11"/>
  <c r="J8" i="11"/>
  <c r="I8" i="11"/>
  <c r="H8" i="11"/>
  <c r="G8" i="11"/>
  <c r="F8" i="11"/>
  <c r="E8" i="11"/>
  <c r="J7" i="11"/>
  <c r="I7" i="11"/>
  <c r="H7" i="11"/>
  <c r="G7" i="11"/>
  <c r="F7" i="11"/>
  <c r="E7" i="11"/>
  <c r="H5" i="11"/>
  <c r="G5" i="11"/>
  <c r="F5" i="11"/>
  <c r="H6" i="11"/>
  <c r="E5" i="11"/>
  <c r="E4" i="4" l="1"/>
  <c r="F4" i="4"/>
  <c r="D4" i="4"/>
  <c r="G2" i="4"/>
  <c r="F2" i="4"/>
  <c r="E2" i="4"/>
  <c r="D2" i="4"/>
  <c r="H20" i="6" l="1"/>
  <c r="I20" i="6"/>
  <c r="J20" i="6"/>
  <c r="K20" i="6"/>
  <c r="L20" i="6"/>
  <c r="G20" i="6"/>
  <c r="G23" i="5"/>
  <c r="F23" i="5"/>
  <c r="G22" i="5"/>
  <c r="H22" i="5"/>
  <c r="I22" i="5"/>
  <c r="J22" i="5"/>
  <c r="K22" i="5"/>
  <c r="L22" i="5"/>
  <c r="F22" i="5"/>
  <c r="J28" i="5" l="1"/>
  <c r="I20" i="7" l="1"/>
  <c r="I22" i="7" s="1"/>
  <c r="H20" i="7"/>
  <c r="H22" i="7" s="1"/>
  <c r="L16" i="7"/>
  <c r="L23" i="7" s="1"/>
  <c r="K16" i="7"/>
  <c r="K23" i="7" s="1"/>
  <c r="J16" i="7"/>
  <c r="J23" i="7" s="1"/>
  <c r="I16" i="7"/>
  <c r="I23" i="7" s="1"/>
  <c r="H16" i="7"/>
  <c r="H23" i="7" s="1"/>
  <c r="G16" i="7"/>
  <c r="G23" i="7" s="1"/>
  <c r="F16" i="7"/>
  <c r="E16" i="7"/>
  <c r="E22" i="7" s="1"/>
  <c r="D16" i="7"/>
  <c r="D22" i="7" s="1"/>
  <c r="C16" i="7"/>
  <c r="C22" i="7" s="1"/>
  <c r="K22" i="7" l="1"/>
  <c r="G20" i="7"/>
  <c r="G22" i="7" s="1"/>
  <c r="L22" i="7"/>
  <c r="J22" i="7"/>
  <c r="K17" i="6"/>
  <c r="J17" i="6"/>
  <c r="I17" i="6"/>
  <c r="H17" i="6"/>
  <c r="G17" i="6"/>
  <c r="L17" i="6"/>
  <c r="G28" i="5" l="1"/>
  <c r="H28" i="5"/>
  <c r="I28" i="5"/>
  <c r="K28" i="5"/>
  <c r="L28" i="5"/>
  <c r="F28" i="5"/>
  <c r="H19" i="6" l="1"/>
  <c r="I19" i="6"/>
  <c r="J19" i="6"/>
  <c r="K19" i="6"/>
  <c r="L19" i="6"/>
  <c r="G19" i="6"/>
  <c r="R58" i="2" l="1"/>
  <c r="Q59" i="2"/>
  <c r="P59" i="2"/>
  <c r="O59" i="2"/>
  <c r="R54" i="2"/>
  <c r="R56" i="2"/>
  <c r="R55" i="2"/>
  <c r="O72" i="2"/>
  <c r="O60" i="2" l="1"/>
  <c r="O70" i="2"/>
  <c r="O71" i="2"/>
  <c r="O74" i="2" l="1"/>
</calcChain>
</file>

<file path=xl/comments1.xml><?xml version="1.0" encoding="utf-8"?>
<comments xmlns="http://schemas.openxmlformats.org/spreadsheetml/2006/main">
  <authors>
    <author>A'eau Agnes Aruwafu</author>
  </authors>
  <commentList>
    <comment ref="G52" authorId="0" shapeId="0">
      <text>
        <r>
          <rPr>
            <b/>
            <sz val="9"/>
            <color indexed="81"/>
            <rFont val="Tahoma"/>
            <family val="2"/>
          </rPr>
          <t>A'eau Agnes Aruwafu:</t>
        </r>
        <r>
          <rPr>
            <sz val="9"/>
            <color indexed="81"/>
            <rFont val="Tahoma"/>
            <family val="2"/>
          </rPr>
          <t xml:space="preserve">
5/10 are the FSM Group
</t>
        </r>
      </text>
    </comment>
    <comment ref="L52" authorId="0" shapeId="0">
      <text>
        <r>
          <rPr>
            <b/>
            <sz val="9"/>
            <color indexed="81"/>
            <rFont val="Tahoma"/>
            <family val="2"/>
          </rPr>
          <t>A'eau Agnes Aruwafu:</t>
        </r>
        <r>
          <rPr>
            <sz val="9"/>
            <color indexed="81"/>
            <rFont val="Tahoma"/>
            <family val="2"/>
          </rPr>
          <t xml:space="preserve">
5/10 are the FSM Group
</t>
        </r>
      </text>
    </comment>
    <comment ref="P52" authorId="0" shapeId="0">
      <text>
        <r>
          <rPr>
            <b/>
            <sz val="9"/>
            <color indexed="81"/>
            <rFont val="Tahoma"/>
            <family val="2"/>
          </rPr>
          <t>A'eau Agnes Aruwafu:</t>
        </r>
        <r>
          <rPr>
            <sz val="9"/>
            <color indexed="81"/>
            <rFont val="Tahoma"/>
            <family val="2"/>
          </rPr>
          <t xml:space="preserve">
5/10 are the FSM Group
</t>
        </r>
      </text>
    </comment>
    <comment ref="M54" authorId="0" shapeId="0">
      <text>
        <r>
          <rPr>
            <b/>
            <sz val="9"/>
            <color indexed="81"/>
            <rFont val="Tahoma"/>
            <family val="2"/>
          </rPr>
          <t>A'eau Agnes Aruwafu:</t>
        </r>
        <r>
          <rPr>
            <sz val="9"/>
            <color indexed="81"/>
            <rFont val="Tahoma"/>
            <family val="2"/>
          </rPr>
          <t xml:space="preserve">
Tuvalu and Kiribati</t>
        </r>
      </text>
    </comment>
    <comment ref="M55" authorId="0" shapeId="0">
      <text>
        <r>
          <rPr>
            <b/>
            <sz val="9"/>
            <color indexed="81"/>
            <rFont val="Tahoma"/>
            <family val="2"/>
          </rPr>
          <t>A'eau Agnes Aruwafu:</t>
        </r>
        <r>
          <rPr>
            <sz val="9"/>
            <color indexed="81"/>
            <rFont val="Tahoma"/>
            <family val="2"/>
          </rPr>
          <t xml:space="preserve">
Solomon Islands - FS received.  2014 to be signed of by Feb 2017 and PNG!! And FIJI</t>
        </r>
      </text>
    </comment>
    <comment ref="L56" authorId="0" shapeId="0">
      <text>
        <r>
          <rPr>
            <b/>
            <sz val="9"/>
            <color indexed="81"/>
            <rFont val="Tahoma"/>
            <family val="2"/>
          </rPr>
          <t>A'eau Agnes Aruwafu:</t>
        </r>
        <r>
          <rPr>
            <sz val="9"/>
            <color indexed="81"/>
            <rFont val="Tahoma"/>
            <family val="2"/>
          </rPr>
          <t xml:space="preserve">
RMI, Palau and CNMI delay due to CONTRACTORS</t>
        </r>
      </text>
    </comment>
    <comment ref="M56" authorId="0" shapeId="0">
      <text>
        <r>
          <rPr>
            <b/>
            <sz val="9"/>
            <color indexed="81"/>
            <rFont val="Tahoma"/>
            <family val="2"/>
          </rPr>
          <t>A'eau Agnes Aruwafu:</t>
        </r>
        <r>
          <rPr>
            <sz val="9"/>
            <color indexed="81"/>
            <rFont val="Tahoma"/>
            <family val="2"/>
          </rPr>
          <t xml:space="preserve">
Vanuatu
</t>
        </r>
      </text>
    </comment>
  </commentList>
</comments>
</file>

<file path=xl/comments2.xml><?xml version="1.0" encoding="utf-8"?>
<comments xmlns="http://schemas.openxmlformats.org/spreadsheetml/2006/main">
  <authors>
    <author>A'eau Agnes Aruwafu</author>
  </authors>
  <commentList>
    <comment ref="D7" authorId="0" shapeId="0">
      <text>
        <r>
          <rPr>
            <b/>
            <sz val="9"/>
            <color indexed="81"/>
            <rFont val="Tahoma"/>
            <family val="2"/>
          </rPr>
          <t>A'eau Agnes Aruwafu:</t>
        </r>
        <r>
          <rPr>
            <sz val="9"/>
            <color indexed="81"/>
            <rFont val="Tahoma"/>
            <family val="2"/>
          </rPr>
          <t xml:space="preserve">
Advised 30 June 2016 to be done by February 2017 </t>
        </r>
      </text>
    </comment>
    <comment ref="D8" authorId="0" shapeId="0">
      <text>
        <r>
          <rPr>
            <b/>
            <sz val="9"/>
            <color indexed="81"/>
            <rFont val="Tahoma"/>
            <family val="2"/>
          </rPr>
          <t>A'eau Agnes Aruwafu as at 13/2/2017</t>
        </r>
        <r>
          <rPr>
            <sz val="9"/>
            <color indexed="81"/>
            <rFont val="Tahoma"/>
            <family val="2"/>
          </rPr>
          <t xml:space="preserve">
In response to your email, I wish to comfirm that we had completed audit of the public accounts 30 June 2014, 30 June 2015, and the public accounts 2015/16 is hoping to sign off the audit opinion within the statutory due date, last day of February.  I am working at least 12 hours a day this month (6days a week) so that public accounts 2015/16 would be signed on 28 Feb 2017.  Audit opinion on public accounts 2013/14 was signed on 4 June 2015.  Audit opinion on public accounts 2014/15 was signed 29 Feb 2016.  </t>
        </r>
      </text>
    </comment>
    <comment ref="D16" authorId="0" shapeId="0">
      <text>
        <r>
          <rPr>
            <b/>
            <sz val="9"/>
            <color indexed="81"/>
            <rFont val="Tahoma"/>
            <family val="2"/>
          </rPr>
          <t>A'eau Agnes Aruwafu:</t>
        </r>
        <r>
          <rPr>
            <sz val="9"/>
            <color indexed="81"/>
            <rFont val="Tahoma"/>
            <family val="2"/>
          </rPr>
          <t xml:space="preserve">
30 Sep 2016 due to be done by 30 June 2017, published by July 2017</t>
        </r>
      </text>
    </comment>
    <comment ref="D32" authorId="0" shapeId="0">
      <text>
        <r>
          <rPr>
            <b/>
            <sz val="9"/>
            <color indexed="81"/>
            <rFont val="Tahoma"/>
            <family val="2"/>
          </rPr>
          <t>A'eau Agnes Aruwafu:</t>
        </r>
        <r>
          <rPr>
            <sz val="9"/>
            <color indexed="81"/>
            <rFont val="Tahoma"/>
            <family val="2"/>
          </rPr>
          <t xml:space="preserve">
Dec 2014 to be signed and comlpeed by March 2017</t>
        </r>
      </text>
    </comment>
  </commentList>
</comments>
</file>

<file path=xl/comments3.xml><?xml version="1.0" encoding="utf-8"?>
<comments xmlns="http://schemas.openxmlformats.org/spreadsheetml/2006/main">
  <authors>
    <author>A'eau Agnes Aruwafu</author>
  </authors>
  <commentList>
    <comment ref="C8" authorId="0" shapeId="0">
      <text>
        <r>
          <rPr>
            <b/>
            <sz val="9"/>
            <color indexed="81"/>
            <rFont val="Tahoma"/>
            <family val="2"/>
          </rPr>
          <t>A'eau Agnes Aruwafu:</t>
        </r>
        <r>
          <rPr>
            <sz val="9"/>
            <color indexed="81"/>
            <rFont val="Tahoma"/>
            <family val="2"/>
          </rPr>
          <t xml:space="preserve">
Advised 30 June 2016 to be done by February 2017 </t>
        </r>
      </text>
    </comment>
    <comment ref="C9" authorId="0" shapeId="0">
      <text>
        <r>
          <rPr>
            <b/>
            <sz val="9"/>
            <color indexed="81"/>
            <rFont val="Tahoma"/>
            <family val="2"/>
          </rPr>
          <t>A'eau Agnes Aruwafu as at 13/2/2017</t>
        </r>
        <r>
          <rPr>
            <sz val="9"/>
            <color indexed="81"/>
            <rFont val="Tahoma"/>
            <family val="2"/>
          </rPr>
          <t xml:space="preserve">
In response to your email, I wish to comfirm that we had completed audit of the public accounts 30 June 2014, 30 June 2015, and the public accounts 2015/16 is hoping to sign off the audit opinion within the statutory due date, last day of February.  I am working at least 12 hours a day this month (6days a week) so that public accounts 2015/16 would be signed on 28 Feb 2017.  Audit opinion on public accounts 2013/14 was signed on 4 June 2015.  Audit opinion on public accounts 2014/15 was signed 29 Feb 2016.  </t>
        </r>
      </text>
    </comment>
    <comment ref="C17" authorId="0" shapeId="0">
      <text>
        <r>
          <rPr>
            <b/>
            <sz val="9"/>
            <color indexed="81"/>
            <rFont val="Tahoma"/>
            <family val="2"/>
          </rPr>
          <t>A'eau Agnes Aruwafu:</t>
        </r>
        <r>
          <rPr>
            <sz val="9"/>
            <color indexed="81"/>
            <rFont val="Tahoma"/>
            <family val="2"/>
          </rPr>
          <t xml:space="preserve">
30 Sep 2016 due to be done by 30 June 2017, published by July 2017</t>
        </r>
      </text>
    </comment>
  </commentList>
</comments>
</file>

<file path=xl/comments4.xml><?xml version="1.0" encoding="utf-8"?>
<comments xmlns="http://schemas.openxmlformats.org/spreadsheetml/2006/main">
  <authors>
    <author>A'eau Agnes Aruwafu</author>
  </authors>
  <commentList>
    <comment ref="C7" authorId="0" shapeId="0">
      <text>
        <r>
          <rPr>
            <b/>
            <sz val="9"/>
            <color indexed="81"/>
            <rFont val="Tahoma"/>
            <family val="2"/>
          </rPr>
          <t>A'eau Agnes Aruwafu:</t>
        </r>
        <r>
          <rPr>
            <sz val="9"/>
            <color indexed="81"/>
            <rFont val="Tahoma"/>
            <family val="2"/>
          </rPr>
          <t xml:space="preserve">
Advised 30 June 2016 to be done by February 2017 </t>
        </r>
      </text>
    </comment>
    <comment ref="C8" authorId="0" shapeId="0">
      <text>
        <r>
          <rPr>
            <b/>
            <sz val="9"/>
            <color indexed="81"/>
            <rFont val="Tahoma"/>
            <family val="2"/>
          </rPr>
          <t>A'eau Agnes Aruwafu as at 13/2/2017</t>
        </r>
        <r>
          <rPr>
            <sz val="9"/>
            <color indexed="81"/>
            <rFont val="Tahoma"/>
            <family val="2"/>
          </rPr>
          <t xml:space="preserve">
In response to your email, I wish to comfirm that we had completed audit of the public accounts 30 June 2014, 30 June 2015, and the public accounts 2015/16 is hoping to sign off the audit opinion within the statutory due date, last day of February.  I am working at least 12 hours a day this month (6days a week) so that public accounts 2015/16 would be signed on 28 Feb 2017.  Audit opinion on public accounts 2013/14 was signed on 4 June 2015.  Audit opinion on public accounts 2014/15 was signed 29 Feb 2016.  </t>
        </r>
      </text>
    </comment>
    <comment ref="C16" authorId="0" shapeId="0">
      <text>
        <r>
          <rPr>
            <b/>
            <sz val="9"/>
            <color indexed="81"/>
            <rFont val="Tahoma"/>
            <family val="2"/>
          </rPr>
          <t>A'eau Agnes Aruwafu:</t>
        </r>
        <r>
          <rPr>
            <sz val="9"/>
            <color indexed="81"/>
            <rFont val="Tahoma"/>
            <family val="2"/>
          </rPr>
          <t xml:space="preserve">
30 Sep 2016 due to be done by 30 June 2017, published by July 2017</t>
        </r>
      </text>
    </comment>
    <comment ref="C31" authorId="0" shapeId="0">
      <text>
        <r>
          <rPr>
            <b/>
            <sz val="9"/>
            <color indexed="81"/>
            <rFont val="Tahoma"/>
            <family val="2"/>
          </rPr>
          <t>A'eau Agnes Aruwafu:</t>
        </r>
        <r>
          <rPr>
            <sz val="9"/>
            <color indexed="81"/>
            <rFont val="Tahoma"/>
            <family val="2"/>
          </rPr>
          <t xml:space="preserve">
Dec 2014 to be signed and comlpeed by March 2017</t>
        </r>
      </text>
    </comment>
  </commentList>
</comments>
</file>

<file path=xl/comments5.xml><?xml version="1.0" encoding="utf-8"?>
<comments xmlns="http://schemas.openxmlformats.org/spreadsheetml/2006/main">
  <authors>
    <author>A'eau Agnes Aruwafu</author>
    <author>A’eau Agnes Aruwafu</author>
  </authors>
  <commentList>
    <comment ref="R6" authorId="0" shapeId="0">
      <text>
        <r>
          <rPr>
            <b/>
            <sz val="9"/>
            <color indexed="81"/>
            <rFont val="Tahoma"/>
            <family val="2"/>
          </rPr>
          <t>A'eau Agnes Aruwafu:</t>
        </r>
        <r>
          <rPr>
            <sz val="9"/>
            <color indexed="81"/>
            <rFont val="Tahoma"/>
            <family val="2"/>
          </rPr>
          <t xml:space="preserve">
Give 9 months after year end as a rule of Thumb.  Therefore calculate number of months late. 
</t>
        </r>
      </text>
    </comment>
    <comment ref="AJ9" authorId="1" shapeId="0">
      <text>
        <r>
          <rPr>
            <b/>
            <sz val="9"/>
            <color indexed="81"/>
            <rFont val="Tahoma"/>
            <family val="2"/>
          </rPr>
          <t>A’eau Agnes Aruwafu:</t>
        </r>
        <r>
          <rPr>
            <sz val="9"/>
            <color indexed="81"/>
            <rFont val="Tahoma"/>
            <family val="2"/>
          </rPr>
          <t xml:space="preserve">
MOF delayed. WOG prepared using IPSAS cash for first time. 
</t>
        </r>
      </text>
    </comment>
    <comment ref="N11" authorId="1" shapeId="0">
      <text>
        <r>
          <rPr>
            <b/>
            <sz val="9"/>
            <color indexed="81"/>
            <rFont val="Tahoma"/>
            <family val="2"/>
          </rPr>
          <t>A’eau Agnes Aruwafu:</t>
        </r>
        <r>
          <rPr>
            <sz val="9"/>
            <color indexed="81"/>
            <rFont val="Tahoma"/>
            <family val="2"/>
          </rPr>
          <t xml:space="preserve">
The Consolidated Financial Statements present the consolidated whole of government financial results inclusive of all Australian Government controlled entities, as well as the General Government Sector financial report. The 2016–17 Consolidated Financial Statements were signed by the Minister for Finance on 27 November 2017 and an unmodified auditor’s report was issued on the same day.</t>
        </r>
      </text>
    </comment>
  </commentList>
</comments>
</file>

<file path=xl/comments6.xml><?xml version="1.0" encoding="utf-8"?>
<comments xmlns="http://schemas.openxmlformats.org/spreadsheetml/2006/main">
  <authors>
    <author>A'eau Agnes Aruwafu</author>
  </authors>
  <commentList>
    <comment ref="T4" authorId="0" shapeId="0">
      <text>
        <r>
          <rPr>
            <b/>
            <sz val="9"/>
            <color indexed="81"/>
            <rFont val="Tahoma"/>
            <family val="2"/>
          </rPr>
          <t>A'eau Agnes Aruwafu:</t>
        </r>
        <r>
          <rPr>
            <sz val="9"/>
            <color indexed="81"/>
            <rFont val="Tahoma"/>
            <family val="2"/>
          </rPr>
          <t xml:space="preserve">
Incorrect date on audit report.
 Should be 2012. 
</t>
        </r>
      </text>
    </comment>
  </commentList>
</comments>
</file>

<file path=xl/comments7.xml><?xml version="1.0" encoding="utf-8"?>
<comments xmlns="http://schemas.openxmlformats.org/spreadsheetml/2006/main">
  <authors>
    <author>A'eau Agnes Aruwafu</author>
  </authors>
  <commentList>
    <comment ref="O3" authorId="0" shapeId="0">
      <text>
        <r>
          <rPr>
            <b/>
            <sz val="9"/>
            <color indexed="81"/>
            <rFont val="Tahoma"/>
            <family val="2"/>
          </rPr>
          <t>A'eau Agnes Aruwafu:</t>
        </r>
        <r>
          <rPr>
            <sz val="9"/>
            <color indexed="81"/>
            <rFont val="Tahoma"/>
            <family val="2"/>
          </rPr>
          <t xml:space="preserve">
Get this from the AFTER PERFORMETER 2015
</t>
        </r>
      </text>
    </comment>
    <comment ref="Q3" authorId="0" shapeId="0">
      <text>
        <r>
          <rPr>
            <b/>
            <sz val="9"/>
            <color indexed="81"/>
            <rFont val="Tahoma"/>
            <family val="2"/>
          </rPr>
          <t>A'eau Agnes Aruwafu:
Count after 30 June XXXX</t>
        </r>
      </text>
    </comment>
    <comment ref="R3" authorId="0" shapeId="0">
      <text>
        <r>
          <rPr>
            <b/>
            <sz val="9"/>
            <color indexed="81"/>
            <rFont val="Tahoma"/>
            <family val="2"/>
          </rPr>
          <t>A'eau Agnes Aruwafu:</t>
        </r>
        <r>
          <rPr>
            <sz val="9"/>
            <color indexed="81"/>
            <rFont val="Tahoma"/>
            <family val="2"/>
          </rPr>
          <t xml:space="preserve">
Get this from the AFTER PERFORMETER 2015
</t>
        </r>
      </text>
    </comment>
    <comment ref="U3" authorId="0" shapeId="0">
      <text>
        <r>
          <rPr>
            <b/>
            <sz val="9"/>
            <color indexed="81"/>
            <rFont val="Tahoma"/>
            <family val="2"/>
          </rPr>
          <t>A'eau Agnes Aruwafu:</t>
        </r>
        <r>
          <rPr>
            <sz val="9"/>
            <color indexed="81"/>
            <rFont val="Tahoma"/>
            <family val="2"/>
          </rPr>
          <t xml:space="preserve">
Get this from the AFTER PERFORMETER 2015
</t>
        </r>
      </text>
    </comment>
    <comment ref="X3" authorId="0" shapeId="0">
      <text>
        <r>
          <rPr>
            <b/>
            <sz val="9"/>
            <color indexed="81"/>
            <rFont val="Tahoma"/>
            <family val="2"/>
          </rPr>
          <t>A'eau Agnes Aruwafu:</t>
        </r>
        <r>
          <rPr>
            <sz val="9"/>
            <color indexed="81"/>
            <rFont val="Tahoma"/>
            <family val="2"/>
          </rPr>
          <t xml:space="preserve">
Get this from the AFTER PERFORMETER 2015
</t>
        </r>
      </text>
    </comment>
    <comment ref="AA3" authorId="0" shapeId="0">
      <text>
        <r>
          <rPr>
            <b/>
            <sz val="9"/>
            <color indexed="81"/>
            <rFont val="Tahoma"/>
            <family val="2"/>
          </rPr>
          <t>A'eau Agnes Aruwafu:</t>
        </r>
        <r>
          <rPr>
            <sz val="9"/>
            <color indexed="81"/>
            <rFont val="Tahoma"/>
            <family val="2"/>
          </rPr>
          <t xml:space="preserve">
Get this from the AFTER PERFORMETER 2015
</t>
        </r>
      </text>
    </comment>
    <comment ref="AD3" authorId="0" shapeId="0">
      <text>
        <r>
          <rPr>
            <b/>
            <sz val="9"/>
            <color indexed="81"/>
            <rFont val="Tahoma"/>
            <family val="2"/>
          </rPr>
          <t>A'eau Agnes Aruwafu:</t>
        </r>
        <r>
          <rPr>
            <sz val="9"/>
            <color indexed="81"/>
            <rFont val="Tahoma"/>
            <family val="2"/>
          </rPr>
          <t xml:space="preserve">
Get this from the AFTER PERFORMETER 2015
</t>
        </r>
      </text>
    </comment>
    <comment ref="AG3" authorId="0" shapeId="0">
      <text>
        <r>
          <rPr>
            <b/>
            <sz val="9"/>
            <color indexed="81"/>
            <rFont val="Tahoma"/>
            <family val="2"/>
          </rPr>
          <t>A'eau Agnes Aruwafu:</t>
        </r>
        <r>
          <rPr>
            <sz val="9"/>
            <color indexed="81"/>
            <rFont val="Tahoma"/>
            <family val="2"/>
          </rPr>
          <t xml:space="preserve">
Get this from the AFTER PERFORMETER 2015
</t>
        </r>
      </text>
    </comment>
    <comment ref="AJ3" authorId="0" shapeId="0">
      <text>
        <r>
          <rPr>
            <b/>
            <sz val="9"/>
            <color indexed="81"/>
            <rFont val="Tahoma"/>
            <family val="2"/>
          </rPr>
          <t>A'eau Agnes Aruwafu:</t>
        </r>
        <r>
          <rPr>
            <sz val="9"/>
            <color indexed="81"/>
            <rFont val="Tahoma"/>
            <family val="2"/>
          </rPr>
          <t xml:space="preserve">
Get this from the AFTER PERFORMETER 2015
</t>
        </r>
      </text>
    </comment>
    <comment ref="N4" authorId="0" shapeId="0">
      <text>
        <r>
          <rPr>
            <b/>
            <sz val="9"/>
            <color indexed="81"/>
            <rFont val="Tahoma"/>
            <family val="2"/>
          </rPr>
          <t>A'eau Agnes Aruwafu:</t>
        </r>
        <r>
          <rPr>
            <sz val="9"/>
            <color indexed="81"/>
            <rFont val="Tahoma"/>
            <family val="2"/>
          </rPr>
          <t xml:space="preserve">
There is no American Samoa Office website that publishes all this.  I couldn't find it on DOI as well.  Have asked US Graduate schoool???? </t>
        </r>
      </text>
    </comment>
  </commentList>
</comments>
</file>

<file path=xl/comments8.xml><?xml version="1.0" encoding="utf-8"?>
<comments xmlns="http://schemas.openxmlformats.org/spreadsheetml/2006/main">
  <authors>
    <author>A'eau Agnes Aruwafu</author>
  </authors>
  <commentList>
    <comment ref="T6" authorId="0" shapeId="0">
      <text>
        <r>
          <rPr>
            <b/>
            <sz val="9"/>
            <color indexed="81"/>
            <rFont val="Tahoma"/>
            <family val="2"/>
          </rPr>
          <t>A'eau Agnes Aruwafu:</t>
        </r>
        <r>
          <rPr>
            <sz val="9"/>
            <color indexed="81"/>
            <rFont val="Tahoma"/>
            <family val="2"/>
          </rPr>
          <t xml:space="preserve">
Incorrect date on audit report.
 Should be 2012. 
</t>
        </r>
      </text>
    </comment>
    <comment ref="J8" authorId="0" shapeId="0">
      <text>
        <r>
          <rPr>
            <b/>
            <sz val="9"/>
            <color indexed="81"/>
            <rFont val="Tahoma"/>
            <family val="2"/>
          </rPr>
          <t>A'eau Agnes Aruwafu:</t>
        </r>
        <r>
          <rPr>
            <sz val="9"/>
            <color indexed="81"/>
            <rFont val="Tahoma"/>
            <family val="2"/>
          </rPr>
          <t xml:space="preserve">
A copy has been obtained from Greg Watson (April 2017). It is signed by MOF but not signed by AG but dated.  Based on this date it is untiemly. 
</t>
        </r>
      </text>
    </comment>
    <comment ref="H9" authorId="0" shapeId="0">
      <text>
        <r>
          <rPr>
            <b/>
            <sz val="9"/>
            <color indexed="81"/>
            <rFont val="Tahoma"/>
            <family val="2"/>
          </rPr>
          <t>A'eau Agnes Aruwafu:</t>
        </r>
        <r>
          <rPr>
            <sz val="9"/>
            <color indexed="81"/>
            <rFont val="Tahoma"/>
            <family val="2"/>
          </rPr>
          <t xml:space="preserve">
Peter Lockay advised 23 Oct 2017 that the 2013 Report was tabled on 14 November 2016.  The 2014 yet to be tabled.
</t>
        </r>
      </text>
    </comment>
  </commentList>
</comments>
</file>

<file path=xl/comments9.xml><?xml version="1.0" encoding="utf-8"?>
<comments xmlns="http://schemas.openxmlformats.org/spreadsheetml/2006/main">
  <authors>
    <author>A'eau Agnes Aruwafu</author>
  </authors>
  <commentList>
    <comment ref="E7" authorId="0" shapeId="0">
      <text>
        <r>
          <rPr>
            <b/>
            <sz val="9"/>
            <color indexed="81"/>
            <rFont val="Tahoma"/>
            <family val="2"/>
          </rPr>
          <t>A'eau Agnes Aruwafu:</t>
        </r>
        <r>
          <rPr>
            <sz val="9"/>
            <color indexed="81"/>
            <rFont val="Tahoma"/>
            <family val="2"/>
          </rPr>
          <t xml:space="preserve">
Source: Schedule of Crown Entities</t>
        </r>
      </text>
    </comment>
    <comment ref="B9" authorId="0" shapeId="0">
      <text>
        <r>
          <rPr>
            <b/>
            <sz val="9"/>
            <color indexed="81"/>
            <rFont val="Tahoma"/>
            <family val="2"/>
          </rPr>
          <t>A'eau Agnes Aruwafu:</t>
        </r>
        <r>
          <rPr>
            <sz val="9"/>
            <color indexed="81"/>
            <rFont val="Tahoma"/>
            <family val="2"/>
          </rPr>
          <t xml:space="preserve">
Audit report</t>
        </r>
      </text>
    </comment>
    <comment ref="D9" authorId="0" shapeId="0">
      <text>
        <r>
          <rPr>
            <b/>
            <sz val="9"/>
            <color indexed="81"/>
            <rFont val="Tahoma"/>
            <family val="2"/>
          </rPr>
          <t>A'eau Agnes Aruwafu:</t>
        </r>
        <r>
          <rPr>
            <sz val="9"/>
            <color indexed="81"/>
            <rFont val="Tahoma"/>
            <family val="2"/>
          </rPr>
          <t xml:space="preserve">
Statement of Accounting Policies Note 1, parag.1.3
</t>
        </r>
      </text>
    </comment>
    <comment ref="E9" authorId="0" shapeId="0">
      <text>
        <r>
          <rPr>
            <b/>
            <sz val="9"/>
            <color indexed="81"/>
            <rFont val="Tahoma"/>
            <family val="2"/>
          </rPr>
          <t>A'eau Agnes Aruwafu:</t>
        </r>
        <r>
          <rPr>
            <sz val="9"/>
            <color indexed="81"/>
            <rFont val="Tahoma"/>
            <family val="2"/>
          </rPr>
          <t xml:space="preserve">
Statement of Accounting Policies Note 1, paragraph 1.1
</t>
        </r>
      </text>
    </comment>
    <comment ref="AB10" authorId="0" shapeId="0">
      <text>
        <r>
          <rPr>
            <b/>
            <sz val="9"/>
            <color indexed="81"/>
            <rFont val="Tahoma"/>
            <family val="2"/>
          </rPr>
          <t>A'eau Agnes Aruwafu:</t>
        </r>
        <r>
          <rPr>
            <sz val="9"/>
            <color indexed="81"/>
            <rFont val="Tahoma"/>
            <family val="2"/>
          </rPr>
          <t xml:space="preserve">
inconsistent - IPSAS vs IFRS</t>
        </r>
      </text>
    </comment>
    <comment ref="E11" authorId="0" shapeId="0">
      <text>
        <r>
          <rPr>
            <b/>
            <sz val="9"/>
            <color indexed="81"/>
            <rFont val="Tahoma"/>
            <family val="2"/>
          </rPr>
          <t>A'eau Agnes Aruwafu:</t>
        </r>
        <r>
          <rPr>
            <sz val="9"/>
            <color indexed="81"/>
            <rFont val="Tahoma"/>
            <family val="2"/>
          </rPr>
          <t xml:space="preserve">
source: Statement of Compliance
</t>
        </r>
      </text>
    </comment>
  </commentList>
</comments>
</file>

<file path=xl/sharedStrings.xml><?xml version="1.0" encoding="utf-8"?>
<sst xmlns="http://schemas.openxmlformats.org/spreadsheetml/2006/main" count="2340" uniqueCount="992">
  <si>
    <t> 30 September 2014</t>
  </si>
  <si>
    <t>New Caledonia</t>
  </si>
  <si>
    <t>Australia ANAO</t>
  </si>
  <si>
    <t>Australia - ACT</t>
  </si>
  <si>
    <t>Australia - NSW</t>
  </si>
  <si>
    <t>Australia - Queensland</t>
  </si>
  <si>
    <t>Australia - Victoria</t>
  </si>
  <si>
    <t>Cook Islands</t>
  </si>
  <si>
    <t xml:space="preserve"> American Samoa</t>
  </si>
  <si>
    <t>FSM National </t>
  </si>
  <si>
    <t>FSM - Chuuk</t>
  </si>
  <si>
    <t>FSM - Kosrae</t>
  </si>
  <si>
    <t>FSM - Pohnpei</t>
  </si>
  <si>
    <t>FSM - Yap</t>
  </si>
  <si>
    <t xml:space="preserve"> Guam</t>
  </si>
  <si>
    <t> 30 September 2015</t>
  </si>
  <si>
    <t>Marshall Islands</t>
  </si>
  <si>
    <t>Northern Mariana</t>
  </si>
  <si>
    <t>Palau</t>
  </si>
  <si>
    <t>Nauru</t>
  </si>
  <si>
    <t>New Zealand</t>
  </si>
  <si>
    <t>Samoa</t>
  </si>
  <si>
    <t>Tonga</t>
  </si>
  <si>
    <t>Fiji</t>
  </si>
  <si>
    <t>French Polynesia </t>
  </si>
  <si>
    <t>Kiribati</t>
  </si>
  <si>
    <t>Papua New Guinea</t>
  </si>
  <si>
    <t>Solomon Islands</t>
  </si>
  <si>
    <t>Tuvalu</t>
  </si>
  <si>
    <t>Vanuatu</t>
  </si>
  <si>
    <t>WHOLE OF GOVERNMENT - YEAR ENDS</t>
  </si>
  <si>
    <t>31 December 2014</t>
  </si>
  <si>
    <t>30 June 2015</t>
  </si>
  <si>
    <t>PACIFIC ISLANDS</t>
  </si>
  <si>
    <t>Pacific SAIs</t>
  </si>
  <si>
    <t>Total Pacific SAIS</t>
  </si>
  <si>
    <t>TOTAL:</t>
  </si>
  <si>
    <t xml:space="preserve">A.F.T.E.R Analysis available </t>
  </si>
  <si>
    <t>30 June 2016</t>
  </si>
  <si>
    <t>Auditors timeframe to complete the audit after year end</t>
  </si>
  <si>
    <t xml:space="preserve">http://www.finance.gov.au/publications/commonwealth-consolidated-financial-statements/ </t>
  </si>
  <si>
    <t xml:space="preserve">http://www.treasury.nsw.gov.au/Publications_Page/Financial_Reports </t>
  </si>
  <si>
    <t xml:space="preserve">https://treasury.qld.gov.au/publications-resources/state-finances/index.php </t>
  </si>
  <si>
    <t xml:space="preserve"> http://www.dtf.vic.gov.au/Publications/Government-Financial-Management-publications/Financial-Reports/2014-15-Financial-Report-incorporating-Quarterly-Financial-Report-No-4 </t>
  </si>
  <si>
    <t>Not sure whether there exists a statutory deadline by which to produce and audit the Crown accounts. However at present, the Crown accounts audit start and completion dates are set out in our annual business plan which are aligned to the production of the Crown accounts by MFEM. Every year and with each new business plan produced these dates are updated and revised where necessary.</t>
  </si>
  <si>
    <t xml:space="preserve"> </t>
  </si>
  <si>
    <r>
      <t>Should be completed</t>
    </r>
    <r>
      <rPr>
        <sz val="12"/>
        <color theme="1"/>
        <rFont val="Calibri"/>
        <family val="2"/>
        <scheme val="minor"/>
      </rPr>
      <t> </t>
    </r>
    <r>
      <rPr>
        <sz val="12"/>
        <color theme="1"/>
        <rFont val="Arial Narrow"/>
        <family val="2"/>
      </rPr>
      <t xml:space="preserve"> by 30 June xxxx and then published by 31 July xxxx on websites.</t>
    </r>
  </si>
  <si>
    <t xml:space="preserve"> http://www.opaguam.org/reports-audits/financial-audits.</t>
  </si>
  <si>
    <t xml:space="preserve">Should be completed by 30 June xxxx and then published by 31 July xxxx on websites. </t>
  </si>
  <si>
    <t xml:space="preserve">http://www.rmioag.com/report_repmar.php </t>
  </si>
  <si>
    <t xml:space="preserve">According to the Audit Act Auditor General has to audit the Annual Financials within a period of five months after financial year end which is Nov and the auditors have 2 months thereafter to get the audit done by FEBRUARY </t>
  </si>
  <si>
    <t xml:space="preserve">http://www.opacnmi.com/sec.asp?secID=4 </t>
  </si>
  <si>
    <t>S223 (a) of Public Audit Act - this should be signed by 30 June the following year!</t>
  </si>
  <si>
    <t xml:space="preserve">http://palauopa.org/single-audits.html </t>
  </si>
  <si>
    <t xml:space="preserve">http://www.mof.gov.ws/Services/Accounts/FinancialReporting/PublicAccounts/tabid/8748/Default.aspx </t>
  </si>
  <si>
    <t xml:space="preserve">http://www.mof.gov.sb/GovernmentFinances/Annualaccounts.aspx </t>
  </si>
  <si>
    <t xml:space="preserve">http://www.finance.gov.to/?q=government-financial-report </t>
  </si>
  <si>
    <t>http://www.tuvaluaudit.tv/work/tuvalu-government-audit-and-financial-statements/</t>
  </si>
  <si>
    <t>SEPTEMBER</t>
  </si>
  <si>
    <t xml:space="preserve">https://doft.gov.vu/index.php/administration-finance-treasury/financial-statements </t>
  </si>
  <si>
    <t>American Samoa</t>
  </si>
  <si>
    <t>NAME OF SAIs</t>
  </si>
  <si>
    <t xml:space="preserve">FSM National </t>
  </si>
  <si>
    <t>Need to update info</t>
  </si>
  <si>
    <t>Guam</t>
  </si>
  <si>
    <t>FSM-Yap</t>
  </si>
  <si>
    <t>FSM-Pohnpei</t>
  </si>
  <si>
    <t>Should be completed  by 30 June xxxx and then published by 31 July xxxx on websites.</t>
  </si>
  <si>
    <t>Fiji Islands</t>
  </si>
  <si>
    <t>French Polynesia</t>
  </si>
  <si>
    <t>South SAI</t>
  </si>
  <si>
    <t>North SAI</t>
  </si>
  <si>
    <t xml:space="preserve">Timely </t>
  </si>
  <si>
    <t>Cook Islands ( 2 year lag)</t>
  </si>
  <si>
    <t>Nauru (15+ years lag)</t>
  </si>
  <si>
    <t>Vanuatu ( 2 year lag)</t>
  </si>
  <si>
    <t>30 June 2013, 30 June 2015 - to complete in 2017</t>
  </si>
  <si>
    <t>30 June 2015 - yet to be provided by MOFT</t>
  </si>
  <si>
    <t>31 December 2014 still not yet provided by MOFT</t>
  </si>
  <si>
    <t xml:space="preserve">FS 31 Dec 2015 still being audited (as at Feb 2017 but should have been done Sep 2016).  31 Dec 2016 FS no yet received but due to be received June 2016. </t>
  </si>
  <si>
    <t>FS 31 Dec 2015 and 31 Dec 2014 received.  Technical Support provided for 2014.</t>
  </si>
  <si>
    <t xml:space="preserve">PNG (1 year lag)  </t>
  </si>
  <si>
    <t>FS 2014 signed in Feb 2016.  FS 2015 still outstanding, so 1 year lag.</t>
  </si>
  <si>
    <t>Fiji - delay by FIJI to conduct the audit however the SAI is Up to date</t>
  </si>
  <si>
    <t>5 SAIs</t>
  </si>
  <si>
    <t>Nauru, Cook Is, Vanuatu, Solomon Is, PNG</t>
  </si>
  <si>
    <t>15 SAIs</t>
  </si>
  <si>
    <t>JUNE</t>
  </si>
  <si>
    <t xml:space="preserve">DECEMBER </t>
  </si>
  <si>
    <t>11</t>
  </si>
  <si>
    <t>12</t>
  </si>
  <si>
    <t>13</t>
  </si>
  <si>
    <t>14</t>
  </si>
  <si>
    <t>15</t>
  </si>
  <si>
    <t>16</t>
  </si>
  <si>
    <t>17</t>
  </si>
  <si>
    <t>18</t>
  </si>
  <si>
    <t>19</t>
  </si>
  <si>
    <t>20</t>
  </si>
  <si>
    <t>30 June 2013</t>
  </si>
  <si>
    <t>31 December 2013</t>
  </si>
  <si>
    <t>31 December 2015</t>
  </si>
  <si>
    <t xml:space="preserve">Solomon Islands (2 years lag) - but closing the gap hopefully in 2017 they will have completed 2014. </t>
  </si>
  <si>
    <t>AUDITING STANDARDS</t>
  </si>
  <si>
    <t>AUDIT OPINION</t>
  </si>
  <si>
    <t xml:space="preserve">Modification paragraph </t>
  </si>
  <si>
    <t>Number of days late</t>
  </si>
  <si>
    <t>No# days late</t>
  </si>
  <si>
    <t>Date signed by MOF (Name)</t>
  </si>
  <si>
    <t>Date signed by AG (Name)</t>
  </si>
  <si>
    <t>Date signed by MOF (name)</t>
  </si>
  <si>
    <t xml:space="preserve">MOF has 6 months to submit after year end – therefore this is June. Auditors have until end of DECEMBER to complete the audit (6 months) </t>
  </si>
  <si>
    <t>http://www.economy.gov.fj/s/annual-financial-statement.html</t>
  </si>
  <si>
    <t xml:space="preserve">Audited Financial Statements that are published publically (other than SAI website) </t>
  </si>
  <si>
    <t>MOF have 3 months to submit after year end therefore it is March. Auditors then have 3 months thereafter to complete the audit which is JUNE (following Dec Year End).  However per email 19/10/2016 (Dallas Kila) the auditors are supposed to complete this audti by May so that the AG has 1 month to be able to submit this report and his other reports as part of AG's report by 30 JUNE XXXX (following Dec Year End).</t>
  </si>
  <si>
    <t xml:space="preserve">Key Contact person at SAI </t>
  </si>
  <si>
    <t>Public Accounts (completed audit 6 Feb 2016 will not be on Finance Website until Tabled in Parliament at next sitting in August 2016?) NOT TO BE RELEASED OR PUBLICISED</t>
  </si>
  <si>
    <t>MOF has 6 months to submit after year end therefore by June the following year. The Auditor-General should examine and audit and report on the accounts within a period of twelve months after the end of the financial year BY DECEMBER.</t>
  </si>
  <si>
    <t>MOF have 6 months to submit after year end therefore it is ready by June for auditors.  The auditors have 3 months thereafter to complete the audit, hence by SEPT the following year after Year End.</t>
  </si>
  <si>
    <t>MOF have 3 months to submit after year end – which means MARCH the following year.  However   Ministry of Finance has always breached this requirement.   Audit Legislation doesn't specify an annual due date for the audit to be completed.  However the Vanuatu SAI try to have it done by JUNE (the following year after Year End)</t>
  </si>
  <si>
    <t xml:space="preserve">FINANCIAL REPORTING FRAMEWORK (Accruals, Cash, Modified, Other) </t>
  </si>
  <si>
    <t>Consolidation - State  (Y/N)</t>
  </si>
  <si>
    <t>#Government Ministries</t>
  </si>
  <si>
    <t>as at 31 Dec 2010</t>
  </si>
  <si>
    <r>
      <t>New Caledonia</t>
    </r>
    <r>
      <rPr>
        <b/>
        <sz val="11"/>
        <color theme="1"/>
        <rFont val="Calibri"/>
        <family val="2"/>
        <scheme val="minor"/>
      </rPr>
      <t> </t>
    </r>
  </si>
  <si>
    <t>Consolidation - Answer (Y/N)</t>
  </si>
  <si>
    <t>PITI-VITI - Analysis</t>
  </si>
  <si>
    <t>Australia QLD</t>
  </si>
  <si>
    <t>Australia NSW</t>
  </si>
  <si>
    <t xml:space="preserve">FRF. (Accruals, Cash, Modified, Other) </t>
  </si>
  <si>
    <t>http://www.treasury.gov.pg/html/publications/publications.html</t>
  </si>
  <si>
    <t>r</t>
  </si>
  <si>
    <t>a</t>
  </si>
  <si>
    <r>
      <t>Public Accounts (completed in Dec 2015 and done at the same time as the Dec 2014 Public Accounts to get up to date. To be tabled in Parliament sitting in August 2016</t>
    </r>
    <r>
      <rPr>
        <sz val="11"/>
        <color theme="1"/>
        <rFont val="Calibri"/>
        <family val="2"/>
        <scheme val="minor"/>
      </rPr>
      <t> </t>
    </r>
    <r>
      <rPr>
        <sz val="11"/>
        <color theme="1"/>
        <rFont val="Arial Narrow"/>
        <family val="2"/>
      </rPr>
      <t xml:space="preserve">??? ) </t>
    </r>
  </si>
  <si>
    <t xml:space="preserve">Not timely </t>
  </si>
  <si>
    <t>Joyce Mesepitu</t>
  </si>
  <si>
    <t>Elsie Willy Dick (A/AG)</t>
  </si>
  <si>
    <t>Desmond Wildin</t>
  </si>
  <si>
    <t>http://www.mfem.gov.ck/treasury/crown-accounting/crown-account-financial-reports</t>
  </si>
  <si>
    <t>AG of Nauru</t>
  </si>
  <si>
    <t>Roseanne Faaiu</t>
  </si>
  <si>
    <t>Luseanne Aho</t>
  </si>
  <si>
    <t>Australian ANAO</t>
  </si>
  <si>
    <t>Australia ACT</t>
  </si>
  <si>
    <t>Australia VIC</t>
  </si>
  <si>
    <t xml:space="preserve">Auditors timeframe to complete the audit after year end  (CHECK OUT THE PEFA REPORTS!!!!) </t>
  </si>
  <si>
    <t>https://www.doi.gov/sites/doi.gov/files/migrated/oia/reports/upload/ASG-FY-2010-SA-FA.pdf</t>
  </si>
  <si>
    <t>Number of Major Federal program Qualifications/Exceptions</t>
  </si>
  <si>
    <t>Number of FS Findings</t>
  </si>
  <si>
    <t>A. Internal Control and Compliance</t>
  </si>
  <si>
    <t>B. Internal Control ONLY</t>
  </si>
  <si>
    <t xml:space="preserve">C. Compliance ONLY </t>
  </si>
  <si>
    <t>** this data obtained from the Performeter (A.F.T.E.R) Analysis</t>
  </si>
  <si>
    <t>http://www.fsmopa.fm/audits.htm</t>
  </si>
  <si>
    <t>AUDITORS / SIGNED BY…</t>
  </si>
  <si>
    <t xml:space="preserve">R C Holsinger Associates PC CPA (28 July 2011) </t>
  </si>
  <si>
    <t>Independent Auditor's Report on Schedule of Expenditures of Federal Awards</t>
  </si>
  <si>
    <r>
      <t xml:space="preserve">Report on IC over Financial Reporting and on Compliance and other matters based on an audit of Financial Statements Performed in accordnace with </t>
    </r>
    <r>
      <rPr>
        <i/>
        <sz val="11"/>
        <color theme="9"/>
        <rFont val="Calibri"/>
        <family val="2"/>
        <scheme val="minor"/>
      </rPr>
      <t>Government Auditing Standards</t>
    </r>
  </si>
  <si>
    <r>
      <t xml:space="preserve">Independent Auditors' Report on Compliance with Requirements that could have a direct and material effect on each major program and on internal control over compliance in accordance with </t>
    </r>
    <r>
      <rPr>
        <i/>
        <sz val="11"/>
        <color theme="9"/>
        <rFont val="Calibri"/>
        <family val="2"/>
        <scheme val="minor"/>
      </rPr>
      <t>OMB CIRCULAR A-133</t>
    </r>
  </si>
  <si>
    <t>Report 1</t>
  </si>
  <si>
    <t>Report 2</t>
  </si>
  <si>
    <t>Report 3</t>
  </si>
  <si>
    <r>
      <t xml:space="preserve">In the US, the </t>
    </r>
    <r>
      <rPr>
        <b/>
        <sz val="11"/>
        <color theme="1"/>
        <rFont val="Calibri"/>
        <family val="2"/>
        <scheme val="minor"/>
      </rPr>
      <t>SINGLE AUDIT</t>
    </r>
    <r>
      <rPr>
        <sz val="11"/>
        <color theme="1"/>
        <rFont val="Calibri"/>
        <family val="2"/>
        <scheme val="minor"/>
      </rPr>
      <t xml:space="preserve"> also known as the OMB A-133 audit, is a rigorous, organisation-wide audit or examination of an entity that expends US750,000 or more of Federal assistance (aka Federal Funds, Federal Grants or Federal Awards)</t>
    </r>
  </si>
  <si>
    <t>CRITIERIA FOR THE SINGLE AUDITS</t>
  </si>
  <si>
    <t xml:space="preserve">OMB Circular A-133 </t>
  </si>
  <si>
    <r>
      <t xml:space="preserve">The Single Audit's objective is to provide assurance to the US federal government as to the management and use of such funds by recipients such as states, cities, universities and non-profit organisations.  The audit is typically performed by an independent CPA and encompasses both Financial and Compliance Components.   The </t>
    </r>
    <r>
      <rPr>
        <b/>
        <sz val="11"/>
        <color theme="1"/>
        <rFont val="Calibri"/>
        <family val="2"/>
        <scheme val="minor"/>
      </rPr>
      <t>COMPLIANCE component</t>
    </r>
    <r>
      <rPr>
        <sz val="11"/>
        <color theme="1"/>
        <rFont val="Calibri"/>
        <family val="2"/>
        <scheme val="minor"/>
      </rPr>
      <t xml:space="preserve"> covers the study and understanding (Planning Stage) as well as the testing and evaluation (exam stage) of the recipient with respect to federal assistance usage, operaions and compliance with Laws and Regulations.  The </t>
    </r>
    <r>
      <rPr>
        <b/>
        <sz val="11"/>
        <color theme="1"/>
        <rFont val="Calibri"/>
        <family val="2"/>
        <scheme val="minor"/>
      </rPr>
      <t>FINANCIAL Component</t>
    </r>
    <r>
      <rPr>
        <sz val="11"/>
        <color theme="1"/>
        <rFont val="Calibri"/>
        <family val="2"/>
        <scheme val="minor"/>
      </rPr>
      <t xml:space="preserve"> is exactly like a financial audit of a non-federal entity which includes the audit of the financial statements and accompanying notes.  As part of the </t>
    </r>
    <r>
      <rPr>
        <b/>
        <sz val="11"/>
        <color theme="1"/>
        <rFont val="Calibri"/>
        <family val="2"/>
        <scheme val="minor"/>
      </rPr>
      <t xml:space="preserve">SINGLE AUDIT </t>
    </r>
    <r>
      <rPr>
        <sz val="11"/>
        <color theme="1"/>
        <rFont val="Calibri"/>
        <family val="2"/>
        <scheme val="minor"/>
      </rPr>
      <t xml:space="preserve">the auditor must prepare and submit three individual reports to the recipient and to the federal governmentas described below: </t>
    </r>
  </si>
  <si>
    <t>Percentage of  A133 Findings repeated</t>
  </si>
  <si>
    <t xml:space="preserve">Date signed by auditor </t>
  </si>
  <si>
    <t>Number of months after YE the FS were released</t>
  </si>
  <si>
    <t>GAS or GAGAS</t>
  </si>
  <si>
    <t xml:space="preserve">OMB Circular A-133  </t>
  </si>
  <si>
    <t>Audits of States, Local Governments and Non-Profit Organisations</t>
  </si>
  <si>
    <t xml:space="preserve">Compliance Supplement -large and extensive guide created by the Office of Management and Budget (OMB) </t>
  </si>
  <si>
    <t>Moss-Adams LLP Certified Public Accountants/Business Consultants (15 August 2012)</t>
  </si>
  <si>
    <t>7 (100%)</t>
  </si>
  <si>
    <t>2 (100%)</t>
  </si>
  <si>
    <r>
      <t xml:space="preserve">Number of Major Federal program </t>
    </r>
    <r>
      <rPr>
        <b/>
        <sz val="8"/>
        <color theme="1"/>
        <rFont val="Arial Narrow"/>
        <family val="2"/>
      </rPr>
      <t>Qualifications/Exceptions</t>
    </r>
  </si>
  <si>
    <r>
      <rPr>
        <sz val="8"/>
        <color theme="1"/>
        <rFont val="Arial Narrow"/>
        <family val="2"/>
      </rPr>
      <t xml:space="preserve">Number of Major Federal program </t>
    </r>
    <r>
      <rPr>
        <b/>
        <sz val="8"/>
        <color theme="1"/>
        <rFont val="Arial Narrow"/>
        <family val="2"/>
      </rPr>
      <t>Qualifications/Exceptions</t>
    </r>
  </si>
  <si>
    <r>
      <rPr>
        <sz val="8"/>
        <color theme="1"/>
        <rFont val="Arial Narrow"/>
        <family val="2"/>
      </rPr>
      <t>Number of FS Opinion</t>
    </r>
    <r>
      <rPr>
        <sz val="9"/>
        <color theme="1"/>
        <rFont val="Arial Narrow"/>
        <family val="2"/>
      </rPr>
      <t xml:space="preserve"> </t>
    </r>
    <r>
      <rPr>
        <b/>
        <sz val="8"/>
        <color theme="1"/>
        <rFont val="Arial Narrow"/>
        <family val="2"/>
      </rPr>
      <t>Qualifications / Exceptions &amp; (</t>
    </r>
    <r>
      <rPr>
        <sz val="8"/>
        <color theme="1"/>
        <rFont val="Arial Narrow"/>
        <family val="2"/>
      </rPr>
      <t>Percentage of Findings Repeated</t>
    </r>
    <r>
      <rPr>
        <b/>
        <sz val="8"/>
        <color theme="1"/>
        <rFont val="Arial Narrow"/>
        <family val="2"/>
      </rPr>
      <t>)</t>
    </r>
  </si>
  <si>
    <r>
      <rPr>
        <sz val="8"/>
        <color theme="1"/>
        <rFont val="Arial Narrow"/>
        <family val="2"/>
      </rPr>
      <t xml:space="preserve">Number of FS </t>
    </r>
    <r>
      <rPr>
        <sz val="9"/>
        <color theme="1"/>
        <rFont val="Arial Narrow"/>
        <family val="2"/>
      </rPr>
      <t xml:space="preserve">Opinion </t>
    </r>
    <r>
      <rPr>
        <b/>
        <sz val="8"/>
        <color theme="1"/>
        <rFont val="Arial Narrow"/>
        <family val="2"/>
      </rPr>
      <t>Qualifications / Exceptions &amp; (</t>
    </r>
    <r>
      <rPr>
        <sz val="8"/>
        <color theme="1"/>
        <rFont val="Arial Narrow"/>
        <family val="2"/>
      </rPr>
      <t>Percentage of Findings Repeated</t>
    </r>
    <r>
      <rPr>
        <b/>
        <sz val="8"/>
        <color theme="1"/>
        <rFont val="Arial Narrow"/>
        <family val="2"/>
      </rPr>
      <t xml:space="preserve">) </t>
    </r>
  </si>
  <si>
    <r>
      <rPr>
        <sz val="8"/>
        <color theme="1"/>
        <rFont val="Arial Narrow"/>
        <family val="2"/>
      </rPr>
      <t>Number of Major Federal</t>
    </r>
    <r>
      <rPr>
        <sz val="9"/>
        <color theme="1"/>
        <rFont val="Arial Narrow"/>
        <family val="2"/>
      </rPr>
      <t xml:space="preserve"> program </t>
    </r>
    <r>
      <rPr>
        <b/>
        <sz val="8"/>
        <color theme="1"/>
        <rFont val="Arial Narrow"/>
        <family val="2"/>
      </rPr>
      <t>Qualifications/Exceptions</t>
    </r>
  </si>
  <si>
    <t>Total Number of A133 Findings</t>
  </si>
  <si>
    <t>1 (80%)</t>
  </si>
  <si>
    <t xml:space="preserve">2012 Awaiting for a copy from USDOI (Beth) and Liua </t>
  </si>
  <si>
    <t xml:space="preserve">Number of FS Opinion Qualifications / Exceptions &amp; (Percentage of Findings Repeated) </t>
  </si>
  <si>
    <t>1 (57%)</t>
  </si>
  <si>
    <t>Moss Adams LLP CPA-Business Consultants 25 June 2014</t>
  </si>
  <si>
    <t>4 (87.5%)</t>
  </si>
  <si>
    <t>AUDITORS AND DATE SIGNED</t>
  </si>
  <si>
    <t>Moss Adams LLP CPA-Business Consultants 26 June 2015</t>
  </si>
  <si>
    <t>Timely</t>
  </si>
  <si>
    <t>1 (100%)</t>
  </si>
  <si>
    <t>6 (72.7%)</t>
  </si>
  <si>
    <t>3 (72.7%)</t>
  </si>
  <si>
    <t>7 months</t>
  </si>
  <si>
    <t>2 (60%)</t>
  </si>
  <si>
    <t>10 months</t>
  </si>
  <si>
    <t>10-11 months</t>
  </si>
  <si>
    <t>8 months</t>
  </si>
  <si>
    <t>5 (85%)</t>
  </si>
  <si>
    <t>1 (0%)</t>
  </si>
  <si>
    <t>1 (20%)</t>
  </si>
  <si>
    <t>1 (50%)</t>
  </si>
  <si>
    <t>0(0%)</t>
  </si>
  <si>
    <t>timely</t>
  </si>
  <si>
    <t>Deloitte &amp; Touche LLP (22 June 2011)</t>
  </si>
  <si>
    <t>Deloitte &amp; Touche LLP (25 June 2012)</t>
  </si>
  <si>
    <t xml:space="preserve">Deloitte &amp; Touche LLP (24 June 2013) </t>
  </si>
  <si>
    <t xml:space="preserve">Deloitte &amp; Touche LLP (13 June 2012) </t>
  </si>
  <si>
    <t xml:space="preserve">Deloitte &amp; Touche LLP (12 June 2013) </t>
  </si>
  <si>
    <t>Deloitte &amp; Touche LLP (25 June 2014)</t>
  </si>
  <si>
    <t xml:space="preserve">Deloitte &amp; Touche LLP (10 June 2015) </t>
  </si>
  <si>
    <t xml:space="preserve">timely </t>
  </si>
  <si>
    <t xml:space="preserve">Deloitte &amp; Touche LLP (30 June 2011) </t>
  </si>
  <si>
    <t xml:space="preserve">0 (100%) </t>
  </si>
  <si>
    <t>0 (50%)</t>
  </si>
  <si>
    <t>Deloitte &amp; Touche LLP (30 June 2012)</t>
  </si>
  <si>
    <t>0 (100%)</t>
  </si>
  <si>
    <t xml:space="preserve">Deloitte &amp; Touche LLP (30 June 2013) </t>
  </si>
  <si>
    <t xml:space="preserve">Deloitte &amp; Touche LLP (30 June 2014) </t>
  </si>
  <si>
    <t xml:space="preserve">timley </t>
  </si>
  <si>
    <t xml:space="preserve">Deloitte &amp; Touche LLP (30 June 2015) </t>
  </si>
  <si>
    <t xml:space="preserve">Deloitte &amp; Touche LLP (30 June 2016) </t>
  </si>
  <si>
    <t xml:space="preserve">Deloitte &amp; Touche LLP (27 June 2011) </t>
  </si>
  <si>
    <t xml:space="preserve">Deloitte &amp; Touche LLP 21 June 2011) </t>
  </si>
  <si>
    <t>0 (0%)</t>
  </si>
  <si>
    <t xml:space="preserve">Deloitte &amp; Touche LLP (25 June 2012) </t>
  </si>
  <si>
    <t xml:space="preserve">0 (0%) </t>
  </si>
  <si>
    <t>0 ( 0%)</t>
  </si>
  <si>
    <t xml:space="preserve">Deloitte Touche &amp; LLP (21 June 2013) </t>
  </si>
  <si>
    <t xml:space="preserve">Deloitte &amp; Touche LLP (29 June 2014) </t>
  </si>
  <si>
    <t xml:space="preserve">Deloitte &amp; Touche LLP (26 June 2015) </t>
  </si>
  <si>
    <t>2 (0%)</t>
  </si>
  <si>
    <t xml:space="preserve">2 (100%) </t>
  </si>
  <si>
    <t>Fortenberry &amp; Ballard, PC (CPA) - 21 March 2012</t>
  </si>
  <si>
    <t>Deloitte &amp; Touche LLP (28 June 2013)</t>
  </si>
  <si>
    <t xml:space="preserve">Deloitte &amp; Touche LLP (21 June 2015) </t>
  </si>
  <si>
    <t xml:space="preserve">Deloitte &amp; Touche LLP (28 June 2016) </t>
  </si>
  <si>
    <t>Deloitte &amp; Touche LLP (17 June 2016)</t>
  </si>
  <si>
    <t>Deloitte &amp; Touche LLP (28 June 2016)</t>
  </si>
  <si>
    <t>Deloitte &amp; Touche LLP (27 June 2014)</t>
  </si>
  <si>
    <t>0 (33%)</t>
  </si>
  <si>
    <t xml:space="preserve">Deloitte &amp; Touche LLP (24 June 2011) </t>
  </si>
  <si>
    <t xml:space="preserve">Deloitte &amp; Touche LLP (29 June 2012) </t>
  </si>
  <si>
    <t>Deloitte &amp; Touche LLP (26 June 2013)</t>
  </si>
  <si>
    <t xml:space="preserve">Deloitte &amp; Touche LLP (29 June 2015) </t>
  </si>
  <si>
    <t xml:space="preserve">Deloitte &amp; Touche LLP (29 June 2016) </t>
  </si>
  <si>
    <t>0 (80%)</t>
  </si>
  <si>
    <t xml:space="preserve">Deloitte &amp; Touche LLP (15 July 2016) </t>
  </si>
  <si>
    <t>Deloitte # Touche LLP   (8 Feb 2017)</t>
  </si>
  <si>
    <t>Deloitte &amp; Touche LLP   (29 June 2015)</t>
  </si>
  <si>
    <t xml:space="preserve">Deloitte &amp; Touche LLP (31 July 2014) </t>
  </si>
  <si>
    <t>Deloitte # Touche LLP (30 June 2014)</t>
  </si>
  <si>
    <t xml:space="preserve">Deloitte &amp; Touche LLP (14 November 2013) </t>
  </si>
  <si>
    <t xml:space="preserve">Deloitte &amp; Touche LLP (27 Feb 2014) </t>
  </si>
  <si>
    <t xml:space="preserve">Deloitte &amp; Touche LLP (24 May 2013) </t>
  </si>
  <si>
    <t>Fortenberry &amp; Ballard, PC (CPA) - 27 Feb 2013</t>
  </si>
  <si>
    <t xml:space="preserve">Deloitte &amp; Touche LLP (23 July 2012) </t>
  </si>
  <si>
    <t>Deloitte &amp; Touche LLP (1 May 2012)</t>
  </si>
  <si>
    <t>13 mnts</t>
  </si>
  <si>
    <t>8 mthns</t>
  </si>
  <si>
    <t>5 mths</t>
  </si>
  <si>
    <t>1 month</t>
  </si>
  <si>
    <t>0.5 mths</t>
  </si>
  <si>
    <t>0 (20%)</t>
  </si>
  <si>
    <t>0 (75%)</t>
  </si>
  <si>
    <t xml:space="preserve">0 (75%) </t>
  </si>
  <si>
    <t>0 (78%)</t>
  </si>
  <si>
    <t xml:space="preserve">0 (42%) </t>
  </si>
  <si>
    <t>8 mths</t>
  </si>
  <si>
    <t>1 mth</t>
  </si>
  <si>
    <t xml:space="preserve">Deloitte &amp; Touche LLP (28 June 2011) </t>
  </si>
  <si>
    <t xml:space="preserve">Deloitte &amp; Touche LLP (8 Feb 2013) </t>
  </si>
  <si>
    <t xml:space="preserve">Deloitte &amp; Touche LLP (29 July 2013) </t>
  </si>
  <si>
    <t xml:space="preserve">Deloitte &amp; Touche LLP (30 Oct 2014) </t>
  </si>
  <si>
    <t xml:space="preserve">Deloitte &amp; Touche LLP (23 Feb 2016) </t>
  </si>
  <si>
    <t xml:space="preserve">Deloitte &amp; Touche LLP (18 Nov 2016) </t>
  </si>
  <si>
    <t>4 mths</t>
  </si>
  <si>
    <t>25 June 2013 Minister of Finance Hon.Mark Brown</t>
  </si>
  <si>
    <t>New Zealand Auditing Standards</t>
  </si>
  <si>
    <t>Ministry of Finance and Economic Management Act 1995/1996</t>
  </si>
  <si>
    <t>Qualified Opinion</t>
  </si>
  <si>
    <t>25 June 2013 Director of Audit Mr Allen Parker</t>
  </si>
  <si>
    <t xml:space="preserve">Number of months late </t>
  </si>
  <si>
    <t>No websites</t>
  </si>
  <si>
    <t>Types of Entities</t>
  </si>
  <si>
    <t>Consolidation - YES          Ministries, Island Administrations, Offices of Parliament, Corporations and Public Authorities, Companies, Other Entities</t>
  </si>
  <si>
    <t>Consolidation - Answer - Y/N</t>
  </si>
  <si>
    <t>1. Tax revenue, tax receivables and related Prov.Doubtful Debts - Scope Limitation 2. Operating expenses of Ministries and Outer Island Admin - scope limitation 3.Inventory - Scope limitation  4. PP&amp;E, Infrastructure Assets, Accumulated Depreciation and Depreciation expense - Scope Limitaion  5. Borrowing Disclosures non compliance with GAAP  6.  Lease Commitments - scope limitation and non-compliance with GAAP</t>
  </si>
  <si>
    <t xml:space="preserve">15 September 2014 Minister of Finance Hon.Mark Brown </t>
  </si>
  <si>
    <t xml:space="preserve">15 Sept 2014 Director of Audit Mr Allen Parker </t>
  </si>
  <si>
    <t xml:space="preserve">Number of Months late </t>
  </si>
  <si>
    <t xml:space="preserve">Act/Legislation (to conduct audit and prepare financials) </t>
  </si>
  <si>
    <t xml:space="preserve">AUDITING STANDARDS as per the Audit Report (exact wording) </t>
  </si>
  <si>
    <t xml:space="preserve">International Standards of Auditing (New Zealand) </t>
  </si>
  <si>
    <t xml:space="preserve">Act/Legislation (preparation of F/S) MOF sign off </t>
  </si>
  <si>
    <t>Ministry of Finance and Economic Management Act 1995/96</t>
  </si>
  <si>
    <t xml:space="preserve">FRF (accruals, cash, modified other) </t>
  </si>
  <si>
    <t>Consolidation - YES.  Ministries, Island Administration, Offices of Parliament, Corporations and Public Authorities, Companies, Other Entities</t>
  </si>
  <si>
    <t xml:space="preserve">Qualified Opinion </t>
  </si>
  <si>
    <t xml:space="preserve">1. Tax Revenue and Tax Receivable  2. Inventory -scope limitaion 3. PP&amp;E, Infrastructure Assets, Accumulated Depreciation and Depreciation expense - scope limitation  4. Borrowings Disclosure - non compliance with GAAP  5. Lease Commitments - scope limitation </t>
  </si>
  <si>
    <t xml:space="preserve">Act/Legislation (preparation of FS) MOF Sign off </t>
  </si>
  <si>
    <t>Consolidation Y/N</t>
  </si>
  <si>
    <t xml:space="preserve">Types of Entities </t>
  </si>
  <si>
    <t xml:space="preserve">Conducted audit according to ..AUDITING STANDARDS as per the Audit Report (exact wording) </t>
  </si>
  <si>
    <t>Consolidation - YES   Ministries, Island Administration, Offices of Parliament, Corporations and Public Authorities, Companies and Other Entities</t>
  </si>
  <si>
    <t>1. Tax Revenue and Tax Receivable  2. Inventory - scope limitation  3. PP&amp;E, Infrastructure assets, Accummudated Depreciation and Depreciation expense - scope limitation  4. Lease Commitments - scope limitation</t>
  </si>
  <si>
    <t>no# months late</t>
  </si>
  <si>
    <t xml:space="preserve">29 April 2015 Minister of Finance Hon. Mark Brown </t>
  </si>
  <si>
    <t>29 April 2015 Director of Audit Mr Allen Parker</t>
  </si>
  <si>
    <t xml:space="preserve">29.5 months (2.5 years) </t>
  </si>
  <si>
    <t xml:space="preserve">27 months (2.25 years) </t>
  </si>
  <si>
    <t>29 July 2016 Minister of Finance Hon.Mark Brown</t>
  </si>
  <si>
    <t>29 July 2016 Director of Audit Mr Allen Parker</t>
  </si>
  <si>
    <t xml:space="preserve">28 months (2.3 years) </t>
  </si>
  <si>
    <t xml:space="preserve">25 months (2.08 years) </t>
  </si>
  <si>
    <t>AUDITING STDS as per the Audit Report (exact wording)</t>
  </si>
  <si>
    <t xml:space="preserve">Legislation to prepare FS - MOF Sign off </t>
  </si>
  <si>
    <t>ISSAIS 1000-2999 SERIES</t>
  </si>
  <si>
    <r>
      <t xml:space="preserve">Audit Report </t>
    </r>
    <r>
      <rPr>
        <sz val="10"/>
        <color theme="1"/>
        <rFont val="Arial Narrow"/>
        <family val="2"/>
      </rPr>
      <t xml:space="preserve"> In accordance with IPSAS  </t>
    </r>
    <r>
      <rPr>
        <b/>
        <sz val="10"/>
        <color theme="1"/>
        <rFont val="Arial Narrow"/>
        <family val="2"/>
      </rPr>
      <t xml:space="preserve">Financial Statements </t>
    </r>
    <r>
      <rPr>
        <sz val="10"/>
        <color theme="1"/>
        <rFont val="Arial Narrow"/>
        <family val="2"/>
      </rPr>
      <t>Statement of Accounting Policies - prepared per MFEM Act 1995/96 and the IPSAS</t>
    </r>
  </si>
  <si>
    <r>
      <t>Audit Report</t>
    </r>
    <r>
      <rPr>
        <sz val="10"/>
        <color theme="1"/>
        <rFont val="Arial Narrow"/>
        <family val="2"/>
      </rPr>
      <t xml:space="preserve"> MFEM Act 1995/96 requires to prepare F/S in accordance with GAAP as approved by IFAC.  </t>
    </r>
    <r>
      <rPr>
        <b/>
        <sz val="10"/>
        <color theme="1"/>
        <rFont val="Arial Narrow"/>
        <family val="2"/>
      </rPr>
      <t>Financial Statements</t>
    </r>
    <r>
      <rPr>
        <sz val="10"/>
        <color theme="1"/>
        <rFont val="Arial Narrow"/>
        <family val="2"/>
      </rPr>
      <t xml:space="preserve"> Statement of Accounting Policies - prepared per MFEM Act 1995/96 and IPSAS</t>
    </r>
  </si>
  <si>
    <t xml:space="preserve">Consolidation - YES.  Ministries, Island Admiinistrations,  Offices of Parliament,  Corporations and Public Authorities, Companies, Other Entities. </t>
  </si>
  <si>
    <t xml:space="preserve">1. PP&amp;E, Infrastructure Assets, Capital WIP, Accumulated Depreciation and Depreciation Expense 2. Inventory  3. Lease Commitments  4. Other Expenses  5. Accounts payable  6. Sundry Creditors and Accruals </t>
  </si>
  <si>
    <t>SAMOA - Public Accounts for the Financial Y/E</t>
  </si>
  <si>
    <t>COOK ISLANDS - Cook Island Government's Financial Statements</t>
  </si>
  <si>
    <t>4 May 2012 CEO Ministry of Finance Tupaimatuna Iulai Lavea</t>
  </si>
  <si>
    <t>4 May 2012 Controller and Chief Auditor Fuimaono Papali'I Camillo Afele</t>
  </si>
  <si>
    <t>4 months</t>
  </si>
  <si>
    <t>International Standards on auditing</t>
  </si>
  <si>
    <r>
      <t xml:space="preserve"> </t>
    </r>
    <r>
      <rPr>
        <sz val="10"/>
        <color theme="1"/>
        <rFont val="Arial Narrow"/>
        <family val="2"/>
      </rPr>
      <t xml:space="preserve">Public Accounts have been prepared primarily on a modified accrual basis. </t>
    </r>
  </si>
  <si>
    <t>as at 30 June 2010</t>
  </si>
  <si>
    <t>Unqualified Opinion - Emphasis of Matter</t>
  </si>
  <si>
    <t xml:space="preserve">International Standards on Auditing </t>
  </si>
  <si>
    <t>FRF (Accruals, Cash, Modified, Other) Source: Notes to the F/S Statement of Accounting Policies</t>
  </si>
  <si>
    <t xml:space="preserve">Consolidation - NO  (Statement of Accounting Policies - Reporting Entity) </t>
  </si>
  <si>
    <t xml:space="preserve">Fortenberry &amp; Ballard, PC (11 May 2011) </t>
  </si>
  <si>
    <t xml:space="preserve">Moss Adams LLP (30 July 2013) </t>
  </si>
  <si>
    <t>NI</t>
  </si>
  <si>
    <t xml:space="preserve">Moss Adams LLP (29 April 2016) </t>
  </si>
  <si>
    <t>NI - No info from Performeter. Details of auditor from the 2015 Single Audit</t>
  </si>
  <si>
    <t>n/a</t>
  </si>
  <si>
    <t>20 June 2013 CEO Ministry of Finance Tupa'imatuna Iulai Lavea</t>
  </si>
  <si>
    <t>1 July 2013 Controller and Chief Auditor Fuimaono Papali'I Camillo Afele</t>
  </si>
  <si>
    <t>6 months</t>
  </si>
  <si>
    <t xml:space="preserve">International Standards on Auditing. </t>
  </si>
  <si>
    <t>Public Accounts have been prepared prmiarily on a modified accrual basis</t>
  </si>
  <si>
    <t>Unqualified Opinion - Emphasis of Matter and Other Matter</t>
  </si>
  <si>
    <r>
      <rPr>
        <b/>
        <sz val="10"/>
        <color theme="1"/>
        <rFont val="Arial Narrow"/>
        <family val="2"/>
      </rPr>
      <t>Emphasis of Matter</t>
    </r>
    <r>
      <rPr>
        <sz val="10"/>
        <color theme="1"/>
        <rFont val="Arial Narrow"/>
        <family val="2"/>
      </rPr>
      <t xml:space="preserve"> - draw attention to note 1.2 in Schedule D which describes the progress towards the evelopment of the necessary systems to produce a Statement of Cash Flows as required by Schedule 5, 1(c) of the PFM Act 2001.  </t>
    </r>
    <r>
      <rPr>
        <b/>
        <sz val="10"/>
        <color theme="1"/>
        <rFont val="Arial Narrow"/>
        <family val="2"/>
      </rPr>
      <t>Other Matter</t>
    </r>
    <r>
      <rPr>
        <sz val="10"/>
        <color theme="1"/>
        <rFont val="Arial Narrow"/>
        <family val="2"/>
      </rPr>
      <t xml:space="preserve"> each year accounting and internal control matters are raised in Management Report to the MOF.  Need to be addressed. </t>
    </r>
  </si>
  <si>
    <r>
      <rPr>
        <b/>
        <sz val="10"/>
        <color theme="1"/>
        <rFont val="Arial Narrow"/>
        <family val="2"/>
      </rPr>
      <t xml:space="preserve">Emphasis of Matter </t>
    </r>
    <r>
      <rPr>
        <sz val="10"/>
        <color theme="1"/>
        <rFont val="Arial Narrow"/>
        <family val="2"/>
      </rPr>
      <t xml:space="preserve">- accounting and internal control issues raised.  Need to be addressed going forward for the Government of Samoa to maintain FS that are fairly stated and an unqualified audit opinon.  Schedule B - Liabilities exceeds Total Assets by $82m. Questions Government's ability to meet its short and medium term financial commitmenets when they fall due. </t>
    </r>
  </si>
  <si>
    <r>
      <rPr>
        <b/>
        <sz val="10"/>
        <color theme="1"/>
        <rFont val="Arial Narrow"/>
        <family val="2"/>
      </rPr>
      <t>Emphasis of Matter</t>
    </r>
    <r>
      <rPr>
        <sz val="10"/>
        <color theme="1"/>
        <rFont val="Arial Narrow"/>
        <family val="2"/>
      </rPr>
      <t xml:space="preserve"> - accounting and internal control issues raised.  Need to be addressed going forward for the Government of Samoa to maintain FS that are fairly stated and an unqualified audit opinon. </t>
    </r>
  </si>
  <si>
    <t>24 January 2014 CEO Ministry of Finance (24 January 2014)</t>
  </si>
  <si>
    <t>24 January 2014 Controller and Chief Auditor Fuimaono Papali'I Camillo Afele</t>
  </si>
  <si>
    <t>13 months late</t>
  </si>
  <si>
    <t>29 October 2013 CEO Ministry of Finance Tupa'imatuna Iulai Lavea</t>
  </si>
  <si>
    <t>7 March 2014  Controller and Chief Auditor Fuimaono Papali'I Camillo Afele</t>
  </si>
  <si>
    <t>2 months late</t>
  </si>
  <si>
    <t>International Standards of Auditing</t>
  </si>
  <si>
    <r>
      <t xml:space="preserve">Emphasis of Matter </t>
    </r>
    <r>
      <rPr>
        <sz val="10"/>
        <color theme="1"/>
        <rFont val="Arial Narrow"/>
        <family val="2"/>
      </rPr>
      <t xml:space="preserve">Note 1.2 Schedule D - Satement of Cash Flow as required by Sch , 1(c) of the PFM Act 2001 and Note 2.3 Schedule D increasing disclosure of Government fixed assets in future years  </t>
    </r>
    <r>
      <rPr>
        <b/>
        <sz val="10"/>
        <color theme="1"/>
        <rFont val="Arial Narrow"/>
        <family val="2"/>
      </rPr>
      <t>Other Matter</t>
    </r>
    <r>
      <rPr>
        <sz val="10"/>
        <color theme="1"/>
        <rFont val="Arial Narrow"/>
        <family val="2"/>
      </rPr>
      <t xml:space="preserve"> accounting and internal control matters are raised in Mnagement report to MOF. Needs to be addresssed. </t>
    </r>
  </si>
  <si>
    <t>30 January 2015 CEO Ministry of Finance Tupa'imatuna Iulai Lavea</t>
  </si>
  <si>
    <t>30 January 2015   Controller and Chief Auditor Fuimaono Papali'I Camillo Afele</t>
  </si>
  <si>
    <t>1 month late</t>
  </si>
  <si>
    <r>
      <t xml:space="preserve">Emphasis of Matter </t>
    </r>
    <r>
      <rPr>
        <sz val="10"/>
        <color theme="1"/>
        <rFont val="Arial Narrow"/>
        <family val="2"/>
      </rPr>
      <t xml:space="preserve">Note 2.4 Schedule D increasing disclosure of Government fixed assets in future years  </t>
    </r>
    <r>
      <rPr>
        <b/>
        <sz val="10"/>
        <color theme="1"/>
        <rFont val="Arial Narrow"/>
        <family val="2"/>
      </rPr>
      <t>Other Matter</t>
    </r>
    <r>
      <rPr>
        <sz val="10"/>
        <color theme="1"/>
        <rFont val="Arial Narrow"/>
        <family val="2"/>
      </rPr>
      <t xml:space="preserve"> accounting and internal control matters are raised in Mnagement report to MOF. Needs to be addresssed. </t>
    </r>
  </si>
  <si>
    <t>Auditing Standards as per the Audit Report (exact wording)</t>
  </si>
  <si>
    <t>Legilsation to prepare FS- MOF sign off</t>
  </si>
  <si>
    <t>Financial Reporting Framework (Accurals, Cash, Modified, Other)</t>
  </si>
  <si>
    <t>Consolidation state (Y/N)</t>
  </si>
  <si>
    <t xml:space="preserve">Types of Entities (if applicable) </t>
  </si>
  <si>
    <t xml:space="preserve">Part XIV of the PFM Act 2001. Public Accounts format uses IPSAS as a guide. </t>
  </si>
  <si>
    <t xml:space="preserve">Part XIV of the PFM Act 2001 with the exclusion of the Statement of Cash Flows. Public Accounts format uses IPSAS as a guide. </t>
  </si>
  <si>
    <t xml:space="preserve">Part XIV of the PFM Act 2001 with the exclusion of the statement of Government transactions under Government Financial stateistics (GFS) formate and Statement of Cash Flows Public Accounts format uses IPSAS as a guide. </t>
  </si>
  <si>
    <t>Legislation to prepare FS- MOF sign off</t>
  </si>
  <si>
    <t>28/3/2017: Nauru AG Nair advised via email that the Audit Report has been</t>
  </si>
  <si>
    <t xml:space="preserve">accepted by the MOF. He is now to submit to President and Cabinet. </t>
  </si>
  <si>
    <t xml:space="preserve">International Standards of Auditing </t>
  </si>
  <si>
    <t>Part XIV of the PFM Act 2001</t>
  </si>
  <si>
    <r>
      <rPr>
        <b/>
        <sz val="10"/>
        <color theme="1"/>
        <rFont val="Arial Narrow"/>
        <family val="2"/>
      </rPr>
      <t xml:space="preserve">1.2 </t>
    </r>
    <r>
      <rPr>
        <sz val="10"/>
        <color theme="1"/>
        <rFont val="Arial Narrow"/>
        <family val="2"/>
      </rPr>
      <t xml:space="preserve">Public Accounts are prepared primarily on a modified cash basis with the anticipation to move to accrual basis in future with the ongoing reforms now in plan. </t>
    </r>
    <r>
      <rPr>
        <b/>
        <sz val="10"/>
        <color theme="1"/>
        <rFont val="Arial Narrow"/>
        <family val="2"/>
      </rPr>
      <t xml:space="preserve"> 1.3</t>
    </r>
    <r>
      <rPr>
        <sz val="10"/>
        <color theme="1"/>
        <rFont val="Arial Narrow"/>
        <family val="2"/>
      </rPr>
      <t xml:space="preserve"> The Public Accounts have been prepared primarily on a modified cash basis. </t>
    </r>
  </si>
  <si>
    <r>
      <t xml:space="preserve">Emphasis of Matter </t>
    </r>
    <r>
      <rPr>
        <sz val="10"/>
        <color theme="1"/>
        <rFont val="Arial Narrow"/>
        <family val="2"/>
      </rPr>
      <t xml:space="preserve">Note 2.4 Fixed Assets Sch.E, Receivables, Note 2.6 Sch. E Project Aid Funds progress to tfr Project data in the Governments Financial Accounting System </t>
    </r>
    <r>
      <rPr>
        <b/>
        <sz val="10"/>
        <color theme="1"/>
        <rFont val="Arial Narrow"/>
        <family val="2"/>
      </rPr>
      <t>Other Matter</t>
    </r>
    <r>
      <rPr>
        <sz val="10"/>
        <color theme="1"/>
        <rFont val="Arial Narrow"/>
        <family val="2"/>
      </rPr>
      <t xml:space="preserve"> accounting and internal control matters are raised in Management Reprt to the MOF. Need to be addressed. </t>
    </r>
  </si>
  <si>
    <r>
      <t xml:space="preserve">International Standards of Auditing </t>
    </r>
    <r>
      <rPr>
        <sz val="10"/>
        <color rgb="FFFF0000"/>
        <rFont val="Arial Narrow"/>
        <family val="2"/>
      </rPr>
      <t>This is the first time a Cash Flow Statement has been able to be produced and reported in Schedule D!!!!</t>
    </r>
  </si>
  <si>
    <t>5 February 2016 CEO Ministry of Finance Tupa'imatuna Iulai Lavea</t>
  </si>
  <si>
    <t>17 February 2016 Acting Controller &amp; Auditor General Violet Roebeck-Fasavalu</t>
  </si>
  <si>
    <t>No# of months late</t>
  </si>
  <si>
    <t>1.5 months late</t>
  </si>
  <si>
    <t>International Standards of Supreme Audit Institutions (ISSAIs)</t>
  </si>
  <si>
    <r>
      <t xml:space="preserve">Financial Statements </t>
    </r>
    <r>
      <rPr>
        <sz val="10"/>
        <color theme="1"/>
        <rFont val="Arial Narrow"/>
        <family val="2"/>
      </rPr>
      <t xml:space="preserve">Public Accounts have been prepared primarily on a modified accrual basis. </t>
    </r>
  </si>
  <si>
    <r>
      <t xml:space="preserve">Financial Statements Note 1. </t>
    </r>
    <r>
      <rPr>
        <sz val="10"/>
        <color theme="1"/>
        <rFont val="Arial Narrow"/>
        <family val="2"/>
      </rPr>
      <t xml:space="preserve">Accounting Policies (ii) PFM Act 2002 and any applicable regulations.  Cash Basis IPSAS. Financial Reporting Under the Cash Basis of Accounting. </t>
    </r>
    <r>
      <rPr>
        <b/>
        <sz val="10"/>
        <color theme="1"/>
        <rFont val="Arial Narrow"/>
        <family val="2"/>
      </rPr>
      <t xml:space="preserve">Audit Report </t>
    </r>
    <r>
      <rPr>
        <sz val="10"/>
        <color theme="1"/>
        <rFont val="Arial Narrow"/>
        <family val="2"/>
      </rPr>
      <t xml:space="preserve">Management is responsible for the preparation and fair presentation of these financial statements in accordance with IFRS. </t>
    </r>
  </si>
  <si>
    <t xml:space="preserve">Not possible to prepare consolidated financial statements.  The Financial statements presented comprise of Government Ministries, Departements and Agencies directly funded through annual Appropriation Act excludes Public Enterprises and financial results under control of Government. </t>
  </si>
  <si>
    <r>
      <t xml:space="preserve">Basis for Qualified Opinion:  </t>
    </r>
    <r>
      <rPr>
        <i/>
        <sz val="10"/>
        <color theme="1"/>
        <rFont val="Arial Narrow"/>
        <family val="2"/>
      </rPr>
      <t>Modification to the cash basis of accounting</t>
    </r>
  </si>
  <si>
    <t>25 April 2014 CEO Finance and National Planning Tatafu Moeaki then 26 April 2014 Minister for Finance and National Planning Aisake Valu Eke.</t>
  </si>
  <si>
    <t>16 June 2014 Auditor General Dr Pohiva Tu'ionetoa FCA NZ</t>
  </si>
  <si>
    <t>International Standards of Supreme Audit Institutions (ISSASs)</t>
  </si>
  <si>
    <t xml:space="preserve">Public Finance Management Act 2002 and in accordance with IPSAS (Minister); PFM Actr 2002 and GAAP (CEO) - both of Ministry of Finance and Natioanl Planning </t>
  </si>
  <si>
    <t>Public Finance Management Act 2002 and in accordance with IPSAS (Minister).  PFM Act 2002, GAAP (CEO) - both  of the Ministry of Finance and National Planning</t>
  </si>
  <si>
    <r>
      <t xml:space="preserve">Basis for Qualified Opinion (i) </t>
    </r>
    <r>
      <rPr>
        <sz val="10"/>
        <color theme="1"/>
        <rFont val="Arial Narrow"/>
        <family val="2"/>
      </rPr>
      <t>Modification to the cash basis of accounting (ii) Payment to TONGASAT  (iii) Tuition fees for the spouse of the Tonga High Commissioner to London</t>
    </r>
  </si>
  <si>
    <t>26 April 2014 CEO Finance and National Planning Tatafu Moeaki then 26 April 2014 Minister for Finance and National Planning Aisake Valu Eke.</t>
  </si>
  <si>
    <t>3.3 years late</t>
  </si>
  <si>
    <t xml:space="preserve">International Standards of Supreme Audit Institutions (ISSAIs)  </t>
  </si>
  <si>
    <r>
      <t xml:space="preserve">Basis for Qualified Opinion (i) </t>
    </r>
    <r>
      <rPr>
        <sz val="10"/>
        <color theme="1"/>
        <rFont val="Arial Narrow"/>
        <family val="2"/>
      </rPr>
      <t>Modification to the cash basis of accounting [disclosures of assets and liabilities under cash basis of accounting]</t>
    </r>
  </si>
  <si>
    <t>2.3 years late</t>
  </si>
  <si>
    <t>1.3 years late</t>
  </si>
  <si>
    <t>22 May 2015 CEO Finance and National Planning Tatafu Moeaki then 22 May 2015 Minister for Finance and National Planning Aisake Valu Eke.</t>
  </si>
  <si>
    <t>The Consolidated Financial Statements (CFS) that present the consolidated whole‐of‐government financial results inclusive of all Australian Government controlled entities, as well as the general government sector (GGS) financial report was signed by the Minister for Finance and Deregulation on 29 November 2010</t>
  </si>
  <si>
    <t xml:space="preserve">ANAO Auditing Standards that incorporate the Australian Auditing Standards (ASAs).  </t>
  </si>
  <si>
    <t>CFS Unqualified</t>
  </si>
  <si>
    <r>
      <t xml:space="preserve">AASB1049 </t>
    </r>
    <r>
      <rPr>
        <i/>
        <sz val="10"/>
        <color theme="1"/>
        <rFont val="Arial Narrow"/>
        <family val="2"/>
      </rPr>
      <t xml:space="preserve">Whole of Government and General Government Sector Financial Reporting) </t>
    </r>
    <r>
      <rPr>
        <sz val="10"/>
        <color theme="1"/>
        <rFont val="Arial Narrow"/>
        <family val="2"/>
      </rPr>
      <t>which requires compliance with applicable Australian Accounting Standards (AAS) [Note 1 - 1.9 Basis of accounting]</t>
    </r>
  </si>
  <si>
    <r>
      <t xml:space="preserve">[Note 1 Basis of accounting ] - </t>
    </r>
    <r>
      <rPr>
        <b/>
        <sz val="10"/>
        <color theme="1"/>
        <rFont val="Arial Narrow"/>
        <family val="2"/>
      </rPr>
      <t>1.10</t>
    </r>
    <r>
      <rPr>
        <sz val="10"/>
        <color theme="1"/>
        <rFont val="Arial Narrow"/>
        <family val="2"/>
      </rPr>
      <t xml:space="preserve"> The Principles and rules in the Australian Bureau of Statistics </t>
    </r>
    <r>
      <rPr>
        <sz val="10"/>
        <color rgb="FFFF0000"/>
        <rFont val="Arial Narrow"/>
        <family val="2"/>
      </rPr>
      <t xml:space="preserve">(ABS) GFS  Manual </t>
    </r>
    <r>
      <rPr>
        <i/>
        <sz val="10"/>
        <color theme="1"/>
        <rFont val="Arial Narrow"/>
        <family val="2"/>
      </rPr>
      <t xml:space="preserve">Australian System of Government Finance Statistics: Concepts, Sources and Methods 2005 </t>
    </r>
    <r>
      <rPr>
        <b/>
        <i/>
        <sz val="10"/>
        <color theme="1"/>
        <rFont val="Arial Narrow"/>
        <family val="2"/>
      </rPr>
      <t xml:space="preserve">  </t>
    </r>
    <r>
      <rPr>
        <b/>
        <sz val="10"/>
        <color theme="1"/>
        <rFont val="Arial Narrow"/>
        <family val="2"/>
      </rPr>
      <t xml:space="preserve">1.11 </t>
    </r>
    <r>
      <rPr>
        <sz val="10"/>
        <color theme="1"/>
        <rFont val="Arial Narrow"/>
        <family val="2"/>
      </rPr>
      <t>The financial report has been prepared on an accrual basis and presented in AUD</t>
    </r>
  </si>
  <si>
    <t xml:space="preserve">29 November 2010 Minister for Finance and Deregulation Senator The Hon. Penny Wong </t>
  </si>
  <si>
    <t>30 November 2010 Auditor General Mr Ian McPhee</t>
  </si>
  <si>
    <t>30 Nov 2011 Minister for Finance and Deregulation, Senator The Hon.Penny Wong</t>
  </si>
  <si>
    <t>30 November 2011  Auditor General Mr Ian McPhee</t>
  </si>
  <si>
    <r>
      <t xml:space="preserve">CFS Unqualified.  </t>
    </r>
    <r>
      <rPr>
        <b/>
        <sz val="10"/>
        <color theme="1"/>
        <rFont val="Arial Narrow"/>
        <family val="2"/>
      </rPr>
      <t>Report on Other Legal and Regulatory Requirements</t>
    </r>
    <r>
      <rPr>
        <sz val="10"/>
        <color theme="1"/>
        <rFont val="Arial Narrow"/>
        <family val="2"/>
      </rPr>
      <t xml:space="preserve"> As described in Notes 1.72 and 1.73, two agencies reported breaches of section 83 of the Constitution.  </t>
    </r>
  </si>
  <si>
    <r>
      <t xml:space="preserve">AASB1049 </t>
    </r>
    <r>
      <rPr>
        <i/>
        <sz val="10"/>
        <color theme="1"/>
        <rFont val="Arial Narrow"/>
        <family val="2"/>
      </rPr>
      <t xml:space="preserve">Whole of Government and General Government Sector Financial Reporting) </t>
    </r>
    <r>
      <rPr>
        <sz val="10"/>
        <color theme="1"/>
        <rFont val="Arial Narrow"/>
        <family val="2"/>
      </rPr>
      <t>which requires compliance with applicable Australian Accounting Standards (AAS) [Note 1 - 1.8 Basis of accounting]</t>
    </r>
  </si>
  <si>
    <t>The Consolidated Financial Statements (CFS) that present the consolidated whole‐of‐government financial results inclusive of all Australian Government controlled entities, as well as the general government sector (GGS) financial report was signed by the Minister for Finance and Deregulation on 30 November 2011</t>
  </si>
  <si>
    <r>
      <t xml:space="preserve">[Note 1 Basis of accounting ] - The Principles and rules in the Australian Bureau of Statistics </t>
    </r>
    <r>
      <rPr>
        <sz val="10"/>
        <color rgb="FFFF0000"/>
        <rFont val="Arial Narrow"/>
        <family val="2"/>
      </rPr>
      <t xml:space="preserve">(ABS) GFS  Manual </t>
    </r>
    <r>
      <rPr>
        <i/>
        <sz val="10"/>
        <color theme="1"/>
        <rFont val="Arial Narrow"/>
        <family val="2"/>
      </rPr>
      <t xml:space="preserve">Australian System of Government Finance Statistics: Concepts, Sources and Methods 2005.   </t>
    </r>
    <r>
      <rPr>
        <sz val="10"/>
        <color theme="1"/>
        <rFont val="Arial Narrow"/>
        <family val="2"/>
      </rPr>
      <t>The financial report has been prepared on an accrual basis and presented in AUD</t>
    </r>
  </si>
  <si>
    <t>The Consolidated Financial Statements (CFS) that present the consolidated whole‐of‐government financial results inclusive of all Australian Government controlled entities, as well as the general government sector (GGS) financial report was signed by the Minister for Finance and Deregulation on 21 November 2012</t>
  </si>
  <si>
    <r>
      <t xml:space="preserve">CFS Unqualified.  </t>
    </r>
    <r>
      <rPr>
        <b/>
        <sz val="10"/>
        <color theme="1"/>
        <rFont val="Arial Narrow"/>
        <family val="2"/>
      </rPr>
      <t>Report on Other Legal and Regulatory Requirements</t>
    </r>
    <r>
      <rPr>
        <sz val="10"/>
        <color theme="1"/>
        <rFont val="Arial Narrow"/>
        <family val="2"/>
      </rPr>
      <t xml:space="preserve"> Note 1.28 Compliance with Section 83 and 61 of the Constitution provides information on the Australian Government's review of its exposure to risks of not complying with statutory conditions on payments from special appropriations and special accounts........Note 1.28 the High Court Held in </t>
    </r>
    <r>
      <rPr>
        <i/>
        <sz val="10"/>
        <color theme="1"/>
        <rFont val="Arial Narrow"/>
        <family val="2"/>
      </rPr>
      <t xml:space="preserve">Williams v Commonwealth </t>
    </r>
    <r>
      <rPr>
        <sz val="10"/>
        <color theme="1"/>
        <rFont val="Arial Narrow"/>
        <family val="2"/>
      </rPr>
      <t>that payments made under National School Chaplaincy program were consitutionally invalide as they were beyond the Executive power of the Commonwealth (s61 of the Constitution). Breach totalling $208.3million of s61/</t>
    </r>
    <r>
      <rPr>
        <i/>
        <sz val="10"/>
        <color theme="1"/>
        <rFont val="Arial Narrow"/>
        <family val="2"/>
      </rPr>
      <t xml:space="preserve"> </t>
    </r>
  </si>
  <si>
    <t>21 November 2012 Minister for Finance and Deregulation, Senator The Hon.Penny Wong</t>
  </si>
  <si>
    <t>21 November 2012  Auditor General Mr Ian McPhee</t>
  </si>
  <si>
    <t>27 November 2013 Minister for Finance and Deregulation, Senator Senator the Hon Mathias Cormann</t>
  </si>
  <si>
    <t>27 November 2013  Auditor General Mr Ian McPhee</t>
  </si>
  <si>
    <r>
      <t xml:space="preserve">CFS Unqualified.  </t>
    </r>
    <r>
      <rPr>
        <b/>
        <sz val="10"/>
        <color theme="1"/>
        <rFont val="Arial Narrow"/>
        <family val="2"/>
      </rPr>
      <t>Report on Other Legal and Regulatory Requirements</t>
    </r>
    <r>
      <rPr>
        <sz val="10"/>
        <color theme="1"/>
        <rFont val="Arial Narrow"/>
        <family val="2"/>
      </rPr>
      <t xml:space="preserve"> </t>
    </r>
    <r>
      <rPr>
        <i/>
        <sz val="10"/>
        <color theme="1"/>
        <rFont val="Arial Narrow"/>
        <family val="2"/>
      </rPr>
      <t>Note 1.28 Compliance with Section 83</t>
    </r>
    <r>
      <rPr>
        <sz val="10"/>
        <color theme="1"/>
        <rFont val="Arial Narrow"/>
        <family val="2"/>
      </rPr>
      <t xml:space="preserve"> </t>
    </r>
    <r>
      <rPr>
        <i/>
        <sz val="10"/>
        <color theme="1"/>
        <rFont val="Arial Narrow"/>
        <family val="2"/>
      </rPr>
      <t>of the Constitution</t>
    </r>
    <r>
      <rPr>
        <sz val="10"/>
        <color theme="1"/>
        <rFont val="Arial Narrow"/>
        <family val="2"/>
      </rPr>
      <t xml:space="preserve"> provides information on the Australian Government's review of its exposure to risks of not complying with statutory conditions on payments from special appropriations and special accounts........Note 1.28 the High Court Held in </t>
    </r>
    <r>
      <rPr>
        <i/>
        <sz val="10"/>
        <color theme="1"/>
        <rFont val="Arial Narrow"/>
        <family val="2"/>
      </rPr>
      <t xml:space="preserve">Williams v Commonwealth </t>
    </r>
    <r>
      <rPr>
        <sz val="10"/>
        <color theme="1"/>
        <rFont val="Arial Narrow"/>
        <family val="2"/>
      </rPr>
      <t xml:space="preserve"> (2012) 288 ALR 410 = continue to monitor and assess risks</t>
    </r>
  </si>
  <si>
    <r>
      <t xml:space="preserve">CFS Unqualified.  </t>
    </r>
    <r>
      <rPr>
        <b/>
        <sz val="10"/>
        <color theme="1"/>
        <rFont val="Arial Narrow"/>
        <family val="2"/>
      </rPr>
      <t>Report on Other Legal and Regulatory Requirements</t>
    </r>
    <r>
      <rPr>
        <sz val="10"/>
        <color theme="1"/>
        <rFont val="Arial Narrow"/>
        <family val="2"/>
      </rPr>
      <t xml:space="preserve"> Note 1.27 </t>
    </r>
    <r>
      <rPr>
        <i/>
        <sz val="10"/>
        <color theme="1"/>
        <rFont val="Arial Narrow"/>
        <family val="2"/>
      </rPr>
      <t>Compliance with the Constitution</t>
    </r>
    <r>
      <rPr>
        <sz val="10"/>
        <color theme="1"/>
        <rFont val="Arial Narrow"/>
        <family val="2"/>
      </rPr>
      <t xml:space="preserve"> discloses information  on the Australian Government's review of its exposure to risks of not complying with statutory conditions on payments from special appropriations and special accounts and annual appropraitions which fund statutory payments.......Note 1.27 also High Court held </t>
    </r>
    <r>
      <rPr>
        <i/>
        <sz val="10"/>
        <color theme="1"/>
        <rFont val="Arial Narrow"/>
        <family val="2"/>
      </rPr>
      <t xml:space="preserve">Williams v Commonwealth [2014] HCA 23 payments made under the National schools Chaplaincy and Student Welfare program were </t>
    </r>
    <r>
      <rPr>
        <b/>
        <i/>
        <sz val="10"/>
        <color theme="1"/>
        <rFont val="Arial Narrow"/>
        <family val="2"/>
      </rPr>
      <t xml:space="preserve">invalid on the grounds they were not supported by a Commonwealth Constitutional head of power.  The debts arising as a consequence has been waived per s34(1)(a) of the FMAAct 1997. Total waived $156.1million. </t>
    </r>
  </si>
  <si>
    <t>CFS Qualified</t>
  </si>
  <si>
    <t>20 Nov 2014  Minister for Finance and Deregulation, Senator Senator the Hon Mathias Cormann</t>
  </si>
  <si>
    <t>20 Nov 2014  Auditor General Ian Mc Phee</t>
  </si>
  <si>
    <t>30 Nov 2015  Minister for Finance and Deregulation, Senator Senator the Hon Mathias Cormann</t>
  </si>
  <si>
    <r>
      <t xml:space="preserve">1 December 2015  Auditor General </t>
    </r>
    <r>
      <rPr>
        <b/>
        <sz val="12"/>
        <color theme="1"/>
        <rFont val="Calibri"/>
        <family val="2"/>
        <scheme val="minor"/>
      </rPr>
      <t>Grant Hehir</t>
    </r>
  </si>
  <si>
    <r>
      <t xml:space="preserve">28 Nov 2016 Auditor General </t>
    </r>
    <r>
      <rPr>
        <b/>
        <sz val="12"/>
        <color theme="1"/>
        <rFont val="Calibri"/>
        <family val="2"/>
        <scheme val="minor"/>
      </rPr>
      <t>Grant Hehir</t>
    </r>
  </si>
  <si>
    <t>27 Nov 2016  Minister for Finance and Deregulation, Senator Senator the Hon Mathias Cormann</t>
  </si>
  <si>
    <t xml:space="preserve">CFS Unqualified. </t>
  </si>
  <si>
    <r>
      <rPr>
        <b/>
        <sz val="10"/>
        <color theme="1"/>
        <rFont val="Arial Narrow"/>
        <family val="2"/>
      </rPr>
      <t xml:space="preserve">Basis for </t>
    </r>
    <r>
      <rPr>
        <b/>
        <sz val="10"/>
        <color rgb="FFFF0000"/>
        <rFont val="Arial Narrow"/>
        <family val="2"/>
      </rPr>
      <t xml:space="preserve">Qualified Opinion </t>
    </r>
    <r>
      <rPr>
        <b/>
        <sz val="10"/>
        <color theme="1"/>
        <rFont val="Arial Narrow"/>
        <family val="2"/>
      </rPr>
      <t xml:space="preserve"> Specialist Military Equipment</t>
    </r>
    <r>
      <rPr>
        <sz val="10"/>
        <color theme="1"/>
        <rFont val="Arial Narrow"/>
        <family val="2"/>
      </rPr>
      <t xml:space="preserve"> recorded at historical costs $42,652 million (30 June 2014 $41,423 million) but it should be carried in these f/s at fair value where this can be reliably measured.  However as per Note 1.8 the Minister of Finance still investigating how to reliably measure this at fair value. Not able to complete this work therefore recorded at historical costs.  AG unable to obtain sufficient appropraite audit evidence over wheteher there is a material difference bwtween carrying amount and fair value as at 30 June 2015.  This is a limitation on the scope of my audit.....</t>
    </r>
  </si>
  <si>
    <t>Website</t>
  </si>
  <si>
    <t>http://apps.treasury.act.gov.au/publications  and http://treasury.act.gov.au/documents/2009-10%20Consolidated%20Financial%20Statements.pdf</t>
  </si>
  <si>
    <t xml:space="preserve">http://www.treasury.govt.nz/government/financialstatements/yearend/jun16 </t>
  </si>
  <si>
    <t>30 September 2016 Minister of Finance Hon Bill English</t>
  </si>
  <si>
    <t>30 September 2016 Controller and Auditor General Lyn Provost</t>
  </si>
  <si>
    <t xml:space="preserve">New Zealand </t>
  </si>
  <si>
    <t>Auditor-General's Auditing Standards which incorporate the International Standards on Auditing (New Zealand) (ISAs (NZ))</t>
  </si>
  <si>
    <t xml:space="preserve">Prepared by Treasury in accordance with provisions of the Public Finance Act 1989.  The financial staetments comply with NZ generally accepted accounting practice and with Public Benefit Entity Accounting Standards (PBE Stds) for the public sector. </t>
  </si>
  <si>
    <t>Legislation to prepare FS-MOF sign off</t>
  </si>
  <si>
    <r>
      <rPr>
        <b/>
        <sz val="10"/>
        <color theme="1"/>
        <rFont val="Arial Narrow"/>
        <family val="2"/>
      </rPr>
      <t xml:space="preserve">[Note 1 Basis of Reporting] </t>
    </r>
    <r>
      <rPr>
        <sz val="10"/>
        <color theme="1"/>
        <rFont val="Arial Narrow"/>
        <family val="2"/>
      </rPr>
      <t xml:space="preserve">Prepared in accordance with Public Finance Act 1989 and NZ GAAP as defined in the Financial Reporting Act 2013 and the PBE Standards - Tier 1. These standards are based on IPSAS.  </t>
    </r>
    <r>
      <rPr>
        <b/>
        <sz val="10"/>
        <color theme="1"/>
        <rFont val="Arial Narrow"/>
        <family val="2"/>
      </rPr>
      <t>Basis of Preparation</t>
    </r>
    <r>
      <rPr>
        <sz val="10"/>
        <color theme="1"/>
        <rFont val="Arial Narrow"/>
        <family val="2"/>
      </rPr>
      <t xml:space="preserve"> Prepared on an accrual basis unless otherwise specified (eg: CashFlow Statement) </t>
    </r>
  </si>
  <si>
    <t xml:space="preserve">Yes. Consolidated. The term "Consolidated Financial Statements of the Government reporting entity' and the description 'Financial Statements of the Government" have the same meaning and can be used interchangeably. </t>
  </si>
  <si>
    <t>Unqualified - Audit report includes sub-headings Opinion, Basis for Opinion (1) Key Audit Matters (2) Responsibilities of the Treasury and the Minister of Finance for the Financial statements of the Government (3)Auditor's responsibilities of the audit of the FS of G, (4) Other Information</t>
  </si>
  <si>
    <t xml:space="preserve">Auditor-General's Auditing Standards which incorporate the NZ Auditing Standards. </t>
  </si>
  <si>
    <r>
      <t>Statement of Responsibility</t>
    </r>
    <r>
      <rPr>
        <sz val="10"/>
        <color theme="1"/>
        <rFont val="Arial Narrow"/>
        <family val="2"/>
      </rPr>
      <t xml:space="preserve"> These financial staetments have been prepared by the Treasury in accordance with the provisions of the Public Finance Act1989.  The financial statements comply with NZ generally accepted accounting practice and with NZ equivalents to IFRS (NZ IFRS) as appropriate for public benefit entities. </t>
    </r>
  </si>
  <si>
    <t>Note 1 Summary of Accounting Policies - The consolidated financial statements for the Government reporting entity (financial statemetns of the Government of NZ) as defined ni section 2(1) of the Public Finance Act 1989.</t>
  </si>
  <si>
    <r>
      <t>Note 1 Summary of Accounting Policies</t>
    </r>
    <r>
      <rPr>
        <sz val="10"/>
        <color theme="1"/>
        <rFont val="Arial Narrow"/>
        <family val="2"/>
      </rPr>
      <t xml:space="preserve"> Statement of Compliance - The Financial statements are prepared in accordance with the Public Finance Act 1989 and with NZ GAAP.  Financial statements comply with NZ equivalents to IFRS (NZIFRS) as appropriate for public benefit entities.     The financial statements are prepared on an accrual basis. </t>
    </r>
  </si>
  <si>
    <t xml:space="preserve">Unqualified Opinion    </t>
  </si>
  <si>
    <t>Unqualified Opinion</t>
  </si>
  <si>
    <t>30 September 2011 Minister of Finance Hon Bill English</t>
  </si>
  <si>
    <t>30 September 2011 Controller and Auditor General Lyn Provost</t>
  </si>
  <si>
    <r>
      <rPr>
        <b/>
        <sz val="10"/>
        <color theme="1"/>
        <rFont val="Arial Narrow"/>
        <family val="2"/>
      </rPr>
      <t xml:space="preserve">Emphasis of Matter - uncertainties due to the Canterbury Earthquakes </t>
    </r>
    <r>
      <rPr>
        <sz val="10"/>
        <color theme="1"/>
        <rFont val="Arial Narrow"/>
        <family val="2"/>
      </rPr>
      <t xml:space="preserve"> Without modifying the opinion, I draw your attention to note 30 to the financial statements about the effects of the Canterbury Earthquakes.  Disclosures about the uncertainties related to the Canterbury earthquakes....</t>
    </r>
  </si>
  <si>
    <t>28 September 2012 Minister of Finance Hon Bill English</t>
  </si>
  <si>
    <t>28 September 2012 Controller and Auditor General Lyn Provost</t>
  </si>
  <si>
    <r>
      <rPr>
        <b/>
        <sz val="10"/>
        <color theme="1"/>
        <rFont val="Calibri"/>
        <family val="2"/>
        <scheme val="minor"/>
      </rPr>
      <t>Note 1 Summary of Accounting Policies</t>
    </r>
    <r>
      <rPr>
        <sz val="10"/>
        <color theme="1"/>
        <rFont val="Calibri"/>
        <family val="2"/>
        <scheme val="minor"/>
      </rPr>
      <t xml:space="preserve"> - The consolidated financial statements for the Government reporting entity (financial statemetns of the Government of NZ) as defined ni section 2(1) of the Public Finance Act 1989.</t>
    </r>
  </si>
  <si>
    <r>
      <t>Note 1 Summary of Accounting Policies</t>
    </r>
    <r>
      <rPr>
        <sz val="10"/>
        <color theme="1"/>
        <rFont val="Arial Narrow"/>
        <family val="2"/>
      </rPr>
      <t xml:space="preserve"> Statement of Compliance - The Financial statements are prepared in accordance with the Public Finance Act 1989 and with NZ GAAP </t>
    </r>
    <r>
      <rPr>
        <b/>
        <sz val="10"/>
        <color theme="1"/>
        <rFont val="Arial Narrow"/>
        <family val="2"/>
      </rPr>
      <t xml:space="preserve">as defined in the Financial Reporting Act 2013. </t>
    </r>
    <r>
      <rPr>
        <sz val="10"/>
        <color theme="1"/>
        <rFont val="Arial Narrow"/>
        <family val="2"/>
      </rPr>
      <t xml:space="preserve">  Financial statements comply with NZ equivalents to IFRS (NZIFRS) as appropriate for public benefit entities.     The financial statements are prepared on an accrual basis. </t>
    </r>
  </si>
  <si>
    <t>30 September 2013 Minister of Finance Hon Bill English</t>
  </si>
  <si>
    <t>30 September 2013 Controller and Auditor General Lyn Provost</t>
  </si>
  <si>
    <t>30 September 2014 Minister of Finance Hon Bill English</t>
  </si>
  <si>
    <t>30 September 2014 Controller and Auditor General Lyn Provost</t>
  </si>
  <si>
    <t>30 September 2015 Minister of Finance Hon Bill English</t>
  </si>
  <si>
    <t>30 September 2015 Controller and Auditor General Lyn Provost</t>
  </si>
  <si>
    <t>30 September 2010 Minister of Finance Hon Bill English</t>
  </si>
  <si>
    <t>30 September 2010 Controller and Auditor General Lyn Provost</t>
  </si>
  <si>
    <t xml:space="preserve">28 October 2010 Auditor-General Tu Pham </t>
  </si>
  <si>
    <t>Australian Auditing Standards</t>
  </si>
  <si>
    <t>27 October 2010 Treasurer Katy Gallagher MLA and Megan Smithies Under Treasury DOT</t>
  </si>
  <si>
    <r>
      <rPr>
        <b/>
        <sz val="10"/>
        <color theme="1"/>
        <rFont val="Calibri"/>
        <family val="2"/>
        <scheme val="minor"/>
      </rPr>
      <t xml:space="preserve">Certification by the Chief Executive of the Department of Treasury </t>
    </r>
    <r>
      <rPr>
        <sz val="10"/>
        <color theme="1"/>
        <rFont val="Calibri"/>
        <family val="2"/>
        <scheme val="minor"/>
      </rPr>
      <t xml:space="preserve">Prepared in accordance with the Generally Accepted Accounting Principles (GAAP) and the requirements of the Financial Management Act 1996 (FMA) </t>
    </r>
  </si>
  <si>
    <r>
      <t xml:space="preserve">Note 2 Summary of Significant Accounting Policies </t>
    </r>
    <r>
      <rPr>
        <sz val="10"/>
        <color theme="1"/>
        <rFont val="Calibri"/>
        <family val="2"/>
        <scheme val="minor"/>
      </rPr>
      <t xml:space="preserve">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t>
    </r>
  </si>
  <si>
    <r>
      <rPr>
        <u/>
        <sz val="10"/>
        <color theme="1"/>
        <rFont val="Calibri"/>
        <family val="2"/>
        <scheme val="minor"/>
      </rPr>
      <t xml:space="preserve">Note 2(b) Compliance Framework </t>
    </r>
    <r>
      <rPr>
        <sz val="10"/>
        <color theme="1"/>
        <rFont val="Calibri"/>
        <family val="2"/>
        <scheme val="minor"/>
      </rPr>
      <t>The F/S for the Territory has been prepared in accordance with AASB1049 "Whole of Government and General Government Sector Financial Reporting' which requires compliance with all Australian Accounting Standards except those identified below.</t>
    </r>
  </si>
  <si>
    <t>Unqualified</t>
  </si>
  <si>
    <t xml:space="preserve">Unqualified     </t>
  </si>
  <si>
    <t>26 September 2011 Megan Smithies Under Treasuer Treasury Directorate, Andrew Barr MLA Treasurer 28 Sept 2011</t>
  </si>
  <si>
    <t xml:space="preserve">27 October 2011 Auditor-General Dr Maxine Cooper </t>
  </si>
  <si>
    <t>timely??</t>
  </si>
  <si>
    <t>26 September 2012 Megan Smithies Under Treasuer Treasury Directorate, Andrew Barr MLA Treasurer 27 Sept 2012</t>
  </si>
  <si>
    <t xml:space="preserve">28 Sept 2012 Auditor-General Dr Maxine Cooper </t>
  </si>
  <si>
    <t xml:space="preserve">31 Oct 2013 Auditor-General Dr Maxine Cooper </t>
  </si>
  <si>
    <t>28 Oct 2013 Megan Smithies Under Treasuer Treasury Directorate, Andrew Barr MLA Treasurer 28 October 2013</t>
  </si>
  <si>
    <t xml:space="preserve">31 Oct 2014 Auditor-General Dr Maxine Cooper </t>
  </si>
  <si>
    <t>28 October 2015 David Nicol Under Treasurer Treasury and Economic Development Directorate, 28 Oct 2015 Andrew Barr MLA Treasurer</t>
  </si>
  <si>
    <t>27 October 2014 David Nicol Under Treasurer Treasury and Economic Development Directorate, 27 Oct 2014 Andrew Barr MLA Treasurer</t>
  </si>
  <si>
    <t>27Septenber 2016 David Nicol Under Treasurer Treasury and Economic Development Directorate, 29 Sept 2016 Andrew Barr MLA Treasurer</t>
  </si>
  <si>
    <t xml:space="preserve">30 September 2016 Auditor-General Dr Maxine Cooper </t>
  </si>
  <si>
    <t xml:space="preserve">29 Oct 2015 Auditor-General Dr Maxine Cooper </t>
  </si>
  <si>
    <t xml:space="preserve">Australian Auditing Standards (AAS) </t>
  </si>
  <si>
    <t>Consolidated (refer Note 1(d) - Basis of Consolidation - AASB1049 and AASB127</t>
  </si>
  <si>
    <t xml:space="preserve">Unqualified </t>
  </si>
  <si>
    <r>
      <t xml:space="preserve">Certification by the Department of Treasury and Finance </t>
    </r>
    <r>
      <rPr>
        <sz val="10"/>
        <color theme="1"/>
        <rFont val="Calibri"/>
        <family val="2"/>
        <scheme val="minor"/>
      </rPr>
      <t xml:space="preserve">Prepared in accordance with AAS and pronouncements, in particular AASB1049 </t>
    </r>
    <r>
      <rPr>
        <i/>
        <sz val="10"/>
        <color theme="1"/>
        <rFont val="Calibri"/>
        <family val="2"/>
        <scheme val="minor"/>
      </rPr>
      <t xml:space="preserve">Whole of Government and General Government Sector Financail reporting </t>
    </r>
    <r>
      <rPr>
        <sz val="10"/>
        <color theme="1"/>
        <rFont val="Calibri"/>
        <family val="2"/>
        <scheme val="minor"/>
      </rPr>
      <t xml:space="preserve"> and the financial reporting requirements contained in Part 5 of the FMA 1994. </t>
    </r>
  </si>
  <si>
    <r>
      <t xml:space="preserve">Note 1 (a) Statement of Compliance </t>
    </r>
    <r>
      <rPr>
        <sz val="10"/>
        <color theme="1"/>
        <rFont val="Calibri"/>
        <family val="2"/>
        <scheme val="minor"/>
      </rPr>
      <t xml:space="preserve">These general purpose consolidated financial statements have been prepared in accordance with the FMA 1994 and applicable AAS which includes Interpretations issued by the AASB.  The F/S are presented in a manner consistent with the requirements of AASB 1049 </t>
    </r>
    <r>
      <rPr>
        <i/>
        <sz val="10"/>
        <color theme="1"/>
        <rFont val="Calibri"/>
        <family val="2"/>
        <scheme val="minor"/>
      </rPr>
      <t xml:space="preserve">Whole of Government and General Government Sector Financial Reporting </t>
    </r>
    <r>
      <rPr>
        <sz val="10"/>
        <color theme="1"/>
        <rFont val="Calibri"/>
        <family val="2"/>
        <scheme val="minor"/>
      </rPr>
      <t>The accrual basis of accounting has been applied in the preparation of the F/S</t>
    </r>
  </si>
  <si>
    <t>10 September 2010 Grant Hehir Secretary, Dept. of Treasury and Finance</t>
  </si>
  <si>
    <t xml:space="preserve">10 September 2010 D D R Pearson Auditor General </t>
  </si>
  <si>
    <t>10 Oct 2011 Grant Hehir Secretary, Dept. of Treasury and Finance</t>
  </si>
  <si>
    <t xml:space="preserve">10 Oct 2011 D D R Pearson Auditor General </t>
  </si>
  <si>
    <t>5 October 2012 Grant Hehir Secretary, Dept. of Treasury and Finance</t>
  </si>
  <si>
    <t xml:space="preserve">5 October 2012  D D R Pearson Auditor General </t>
  </si>
  <si>
    <t xml:space="preserve">27 September 2013 J Doyle Auditor General </t>
  </si>
  <si>
    <t>26 Sept 2013 David Webster Acting Secretary Dept. of Treasury &amp; Finance</t>
  </si>
  <si>
    <t>29 Sept 2014 David Martine Secretary Dept. of Treasury &amp; Finance</t>
  </si>
  <si>
    <t xml:space="preserve">2 October 2014 John Doyle  Auditor General </t>
  </si>
  <si>
    <r>
      <t xml:space="preserve">Certification by the Department of Treasury and Finance </t>
    </r>
    <r>
      <rPr>
        <sz val="10"/>
        <color theme="1"/>
        <rFont val="Calibri"/>
        <family val="2"/>
        <scheme val="minor"/>
      </rPr>
      <t xml:space="preserve">Prepared in accordance with AAS and pronouncements, in particular AASB1049 </t>
    </r>
    <r>
      <rPr>
        <i/>
        <sz val="10"/>
        <color theme="1"/>
        <rFont val="Calibri"/>
        <family val="2"/>
        <scheme val="minor"/>
      </rPr>
      <t xml:space="preserve">Whole of Government and General Government Sector Financail reporting </t>
    </r>
    <r>
      <rPr>
        <sz val="10"/>
        <color theme="1"/>
        <rFont val="Calibri"/>
        <family val="2"/>
        <scheme val="minor"/>
      </rPr>
      <t xml:space="preserve"> and the financial reporting requirements contained in Part 5 of the FMA 1994. </t>
    </r>
    <r>
      <rPr>
        <u/>
        <sz val="10"/>
        <color theme="1"/>
        <rFont val="Calibri"/>
        <family val="2"/>
        <scheme val="minor"/>
      </rPr>
      <t xml:space="preserve"> </t>
    </r>
    <r>
      <rPr>
        <b/>
        <u/>
        <sz val="10"/>
        <color theme="1"/>
        <rFont val="Calibri"/>
        <family val="2"/>
        <scheme val="minor"/>
      </rPr>
      <t>Valuation of Education Assets</t>
    </r>
  </si>
  <si>
    <r>
      <t xml:space="preserve">Certification by the Department of Treasury and Finance </t>
    </r>
    <r>
      <rPr>
        <sz val="10"/>
        <color theme="1"/>
        <rFont val="Calibri"/>
        <family val="2"/>
        <scheme val="minor"/>
      </rPr>
      <t xml:space="preserve">Prepared in accordance with AAS and pronouncements, in particular AASB1049 </t>
    </r>
    <r>
      <rPr>
        <i/>
        <sz val="10"/>
        <color theme="1"/>
        <rFont val="Calibri"/>
        <family val="2"/>
        <scheme val="minor"/>
      </rPr>
      <t xml:space="preserve">Whole of Government and General Government Sector Financail reporting </t>
    </r>
    <r>
      <rPr>
        <sz val="10"/>
        <color theme="1"/>
        <rFont val="Calibri"/>
        <family val="2"/>
        <scheme val="minor"/>
      </rPr>
      <t xml:space="preserve"> and the financial reporting requirements contained in Part 5 of the FMA 1994. </t>
    </r>
    <r>
      <rPr>
        <u/>
        <sz val="10"/>
        <color theme="1"/>
        <rFont val="Calibri"/>
        <family val="2"/>
        <scheme val="minor"/>
      </rPr>
      <t xml:space="preserve"> </t>
    </r>
    <r>
      <rPr>
        <b/>
        <u/>
        <sz val="10"/>
        <color theme="1"/>
        <rFont val="Calibri"/>
        <family val="2"/>
        <scheme val="minor"/>
      </rPr>
      <t xml:space="preserve">Accounting for the East West Link project funding </t>
    </r>
    <r>
      <rPr>
        <u/>
        <sz val="10"/>
        <color theme="1"/>
        <rFont val="Calibri"/>
        <family val="2"/>
        <scheme val="minor"/>
      </rPr>
      <t xml:space="preserve"> - State position is that it is not required to recognise a liablity under AAS AASB1004, AASB137. </t>
    </r>
  </si>
  <si>
    <r>
      <rPr>
        <b/>
        <sz val="10"/>
        <color rgb="FFFF0000"/>
        <rFont val="Calibri"/>
        <family val="2"/>
        <scheme val="minor"/>
      </rPr>
      <t xml:space="preserve">Basis for Qualified Opinion </t>
    </r>
    <r>
      <rPr>
        <b/>
        <sz val="10"/>
        <color theme="1"/>
        <rFont val="Calibri"/>
        <family val="2"/>
        <scheme val="minor"/>
      </rPr>
      <t xml:space="preserve"> (1) East West Link project funding - </t>
    </r>
    <r>
      <rPr>
        <sz val="10"/>
        <color theme="1"/>
        <rFont val="Calibri"/>
        <family val="2"/>
        <scheme val="minor"/>
      </rPr>
      <t xml:space="preserve">AG's opinion is that the State should recognise a liability.  Departure from AASB1004 Contributions and AASB137 Provisions, Contingent Liabilities/Assets. The net result after adjustment for this matter is a deficit of $286million  </t>
    </r>
    <r>
      <rPr>
        <b/>
        <sz val="10"/>
        <color theme="1"/>
        <rFont val="Calibri"/>
        <family val="2"/>
        <scheme val="minor"/>
      </rPr>
      <t>(2) Property, plant and equipment at the Department of Education and Training</t>
    </r>
    <r>
      <rPr>
        <sz val="10"/>
        <color theme="1"/>
        <rFont val="Calibri"/>
        <family val="2"/>
        <scheme val="minor"/>
      </rPr>
      <t xml:space="preserve"> Land, buildings, infrastructure, p&amp;E includes $16,832 million reported by the Dept of Education/Training as at 30 June 2015.  The department has </t>
    </r>
    <r>
      <rPr>
        <u/>
        <sz val="10"/>
        <color theme="1"/>
        <rFont val="Calibri"/>
        <family val="2"/>
        <scheme val="minor"/>
      </rPr>
      <t>not maintained proper accounts and records to tupport its PP&amp;E and balance as well a related financial statement line items</t>
    </r>
    <r>
      <rPr>
        <sz val="10"/>
        <color theme="1"/>
        <rFont val="Calibri"/>
        <family val="2"/>
        <scheme val="minor"/>
      </rPr>
      <t xml:space="preserve"> which is a breach of FMA 1994. </t>
    </r>
  </si>
  <si>
    <t>28 Oct 2015 David Martine Secretary Dept. of Treasury &amp; Finance</t>
  </si>
  <si>
    <t xml:space="preserve">30 October 2015 Dr Peter Frost Acting Auditor-General </t>
  </si>
  <si>
    <t>10 October 2016 David Martine Secretary Dept. of Tresury and Finance</t>
  </si>
  <si>
    <t xml:space="preserve">11 October 2016 Andrew Greaves Auditor General </t>
  </si>
  <si>
    <r>
      <rPr>
        <b/>
        <sz val="10"/>
        <color rgb="FFFF0000"/>
        <rFont val="Calibri"/>
        <family val="2"/>
        <scheme val="minor"/>
      </rPr>
      <t xml:space="preserve">Basis for Qualified Opinion </t>
    </r>
    <r>
      <rPr>
        <b/>
        <sz val="10"/>
        <color theme="1"/>
        <rFont val="Calibri"/>
        <family val="2"/>
        <scheme val="minor"/>
      </rPr>
      <t>Refer to LY opinion on East West Link project funding</t>
    </r>
    <r>
      <rPr>
        <sz val="10"/>
        <color theme="1"/>
        <rFont val="Calibri"/>
        <family val="2"/>
        <scheme val="minor"/>
      </rPr>
      <t>.  Now there is no longer a requirement to recognise a liablity.  Financial report is modified in respect of the 2014/2015 comparative amounts.  (During 2015/16 the DET strengthen and undertook full revlation of its assets. Hence remove last years qualification on PP&amp;E).</t>
    </r>
  </si>
  <si>
    <t>Auditor General of Queensland Auditing Standards which incorporate the Australian Auditing Standards</t>
  </si>
  <si>
    <t xml:space="preserve">Conslidated F/S preapred pursuant to s25(1)(a) and (b) of the Financial Accountability Act 2009 and other prescribed requirements.  </t>
  </si>
  <si>
    <r>
      <t>Note 1(d) compliance with prescribed requirements</t>
    </r>
    <r>
      <rPr>
        <sz val="10"/>
        <color theme="1"/>
        <rFont val="Arial Narrow"/>
        <family val="2"/>
      </rPr>
      <t xml:space="preserve"> The financial report has been prepared in accordance with the FAA2009.  Comply with AASB1049 which requires compliance with AAS and Concepts, Interpretations and other authoritative pronouncements.  General Purpose financial report.  Prepared on an Accruals basis. </t>
    </r>
  </si>
  <si>
    <t>Note 1(a) General information - financial report is prepaerd for the Qld General Governmenet Sector (GGS) and the consolidated total state sector</t>
  </si>
  <si>
    <t>unqualified</t>
  </si>
  <si>
    <t xml:space="preserve">23 Nov 2016 Hon Curtis Pitt MP Treasurer, Minister for ATSI Partnerships and Minister for Sport, David Newby CA Director WOG reporting, Qld Treasury, Jim Murphy Under Treasurer Qld Treasury </t>
  </si>
  <si>
    <t xml:space="preserve">24 Nov 2016, A D Close FCPA Auditor General of Qld (acting) </t>
  </si>
  <si>
    <t>4 Dec 2015 A M Greaves FCA Auditor-General of Qld</t>
  </si>
  <si>
    <t xml:space="preserve">3 Dec 2015 David Newby CA Director WOG Reporting Qld Treasury </t>
  </si>
  <si>
    <t xml:space="preserve">20 Nov 2014 David Newby CA Director WOG Reporting Qld Treasury </t>
  </si>
  <si>
    <t>21 Nov 2014 A M Greaves FCA Auditor-General of Qld</t>
  </si>
  <si>
    <t>28 Oct 2013 David Newby CA Manager Fiscal Reporting,Qld Treasury and Trade</t>
  </si>
  <si>
    <t>30 Oct 2013  A M Greaves FCA Auditor-General of Qld</t>
  </si>
  <si>
    <r>
      <t xml:space="preserve">[Note 1 Basis of accounting ] - The Principles and rules in the Australian Bureau of Statistics (ABS) GFS  Manual </t>
    </r>
    <r>
      <rPr>
        <i/>
        <sz val="10"/>
        <color theme="1"/>
        <rFont val="Arial Narrow"/>
        <family val="2"/>
      </rPr>
      <t xml:space="preserve">Australian System of Government Finance Statistics: Concepts, Sources and Methods 2005.   </t>
    </r>
    <r>
      <rPr>
        <sz val="10"/>
        <color theme="1"/>
        <rFont val="Arial Narrow"/>
        <family val="2"/>
      </rPr>
      <t>The financial report has been prepared on an accrual basis and presented in AUD</t>
    </r>
  </si>
  <si>
    <r>
      <t xml:space="preserve">[Note 1 Basis of accounting ] - </t>
    </r>
    <r>
      <rPr>
        <b/>
        <sz val="10"/>
        <color theme="1"/>
        <rFont val="Arial Narrow"/>
        <family val="2"/>
      </rPr>
      <t>1.12</t>
    </r>
    <r>
      <rPr>
        <sz val="10"/>
        <color theme="1"/>
        <rFont val="Arial Narrow"/>
        <family val="2"/>
      </rPr>
      <t xml:space="preserve"> The Principles and rules in the Australian Bureau of Statistics (ABS) GFS  Manual </t>
    </r>
    <r>
      <rPr>
        <i/>
        <sz val="10"/>
        <color theme="1"/>
        <rFont val="Arial Narrow"/>
        <family val="2"/>
      </rPr>
      <t xml:space="preserve">Australian System of Government Finance Statistics: Concepts, Sources and Methods 2005 </t>
    </r>
    <r>
      <rPr>
        <b/>
        <i/>
        <sz val="10"/>
        <color theme="1"/>
        <rFont val="Arial Narrow"/>
        <family val="2"/>
      </rPr>
      <t xml:space="preserve">  </t>
    </r>
    <r>
      <rPr>
        <b/>
        <sz val="10"/>
        <color theme="1"/>
        <rFont val="Arial Narrow"/>
        <family val="2"/>
      </rPr>
      <t xml:space="preserve">1.18 </t>
    </r>
    <r>
      <rPr>
        <sz val="10"/>
        <color theme="1"/>
        <rFont val="Arial Narrow"/>
        <family val="2"/>
      </rPr>
      <t>The financial report has been prepared on an accrual basis and presented in AUD</t>
    </r>
  </si>
  <si>
    <t>13 December 2012 David Newby CA Manager Fiscal Reporting Qld Treasury and Trade</t>
  </si>
  <si>
    <t>14 December 2012 A M Greaves FCA Auditor-General of Qld</t>
  </si>
  <si>
    <t xml:space="preserve">untimely </t>
  </si>
  <si>
    <t>19 October 2011 GG Poole FCPA, FCA Auditor-General of Qld</t>
  </si>
  <si>
    <t xml:space="preserve">19 Oct 2011 David Newby CA Manager Fiscal Reporting Queensland Treasury </t>
  </si>
  <si>
    <t xml:space="preserve">30 Nov 2010  David Newby CA Manager Fiscal Reporting Queensland Treasury </t>
  </si>
  <si>
    <t>1 Dec 2010 G G Poole FCPA, FCA Auditor-General of Queensland</t>
  </si>
  <si>
    <t>19 February 2016 Minister for Finance and National Planning 'Aisake Value Eke</t>
  </si>
  <si>
    <t>29  February 2016 Auditor General Sefita Tangi FCPA (Aust)</t>
  </si>
  <si>
    <t xml:space="preserve">TIMELY </t>
  </si>
  <si>
    <t>28 February 2017 Minister for Finance and National Planning 'Aisake Value Eke</t>
  </si>
  <si>
    <t>28  February 2017 Auditor General Sefita Tangi FCPA (Aust)</t>
  </si>
  <si>
    <t xml:space="preserve">Public Finance Management Act 2002 and in accordance with IPSAS (Minister); PFM Act 2002 and GAAP (CEO) - both of Ministry of Finance and Natioanl Planning </t>
  </si>
  <si>
    <r>
      <t xml:space="preserve">Public Finance Management Act 2002 and in accordance with IPSAS (Minister); PFM Act 2002 and </t>
    </r>
    <r>
      <rPr>
        <b/>
        <sz val="10"/>
        <color rgb="FFFF0000"/>
        <rFont val="Arial Narrow"/>
        <family val="2"/>
      </rPr>
      <t>IPSAS</t>
    </r>
    <r>
      <rPr>
        <sz val="10"/>
        <color theme="1"/>
        <rFont val="Arial Narrow"/>
        <family val="2"/>
      </rPr>
      <t xml:space="preserve"> (CEO) - both of Ministry of Finance and Natioanl Planning </t>
    </r>
  </si>
  <si>
    <r>
      <t xml:space="preserve">Financial Statements Note 1. </t>
    </r>
    <r>
      <rPr>
        <sz val="10"/>
        <color theme="1"/>
        <rFont val="Arial Narrow"/>
        <family val="2"/>
      </rPr>
      <t xml:space="preserve">Accounting Policies (ii) PFM Act 2002 and any applicable regulations.  Cash Basis IPSAS. Financial Reporting Under the Cash Basis of Accounting. </t>
    </r>
    <r>
      <rPr>
        <b/>
        <sz val="10"/>
        <color theme="1"/>
        <rFont val="Arial Narrow"/>
        <family val="2"/>
      </rPr>
      <t xml:space="preserve">Audit Report </t>
    </r>
    <r>
      <rPr>
        <sz val="10"/>
        <color theme="1"/>
        <rFont val="Arial Narrow"/>
        <family val="2"/>
      </rPr>
      <t>Management is responsible for the preparation and fair presentation of these financial statements in accordance with IPSAS.</t>
    </r>
  </si>
  <si>
    <t>The consolidation of the results of fully owned public enterprises is not considered prudent at this time. This is a departure from IPSAS6. Reform of public enterprises in Tonga is ongoing. At a future time the availability of relevant financial information will permit the consolidation of these enterprises into the public financial staetmetns in a meaningful way.  (note 1 xvii)</t>
  </si>
  <si>
    <t>20 October 2010 Hon.Eric Roozendall MLC Treasuer</t>
  </si>
  <si>
    <t xml:space="preserve">21 October 2010 Peter Achterstraat Auditor General </t>
  </si>
  <si>
    <t xml:space="preserve">24 October 2011 Peter Achterstraat Auditor General </t>
  </si>
  <si>
    <t>24 October 2011 Hon.Mike Baird MP Treasurer</t>
  </si>
  <si>
    <t>22 October 2012 Hon. Mike Baird MP Treasurer</t>
  </si>
  <si>
    <t xml:space="preserve">22 October 2012 Peter Achterstraat Auditor-General </t>
  </si>
  <si>
    <t>25 October 2013 The Hon.Mike Baird MP Treasurer</t>
  </si>
  <si>
    <t xml:space="preserve">25 October 2013 A T Whitfield Acting Auditor General </t>
  </si>
  <si>
    <t>21 October 2014 The Hon. Andrew Constance MP Treasurer</t>
  </si>
  <si>
    <t xml:space="preserve">22 October 2014 Grant Hehir Auditor General </t>
  </si>
  <si>
    <t>7 October 2015 The Hon Gladys Berejiklian MP Treasuer</t>
  </si>
  <si>
    <t xml:space="preserve">9 October 2015 A T Whitfield PSM Acting Auditor General </t>
  </si>
  <si>
    <t>4 October 2016 The Hon Gladys Berejiklian MP Treasuer</t>
  </si>
  <si>
    <t>4 October 2016 Margaret Crawford Auditor General of NSW</t>
  </si>
  <si>
    <t xml:space="preserve">UNTIMELY </t>
  </si>
  <si>
    <t>TOTAL SAIs</t>
  </si>
  <si>
    <t xml:space="preserve">TOTAL SAIS </t>
  </si>
  <si>
    <t xml:space="preserve">Untimely </t>
  </si>
  <si>
    <t xml:space="preserve">% untimely </t>
  </si>
  <si>
    <r>
      <t>New Caledonia</t>
    </r>
    <r>
      <rPr>
        <b/>
        <sz val="12"/>
        <color theme="1"/>
        <rFont val="Calibri"/>
        <family val="2"/>
        <scheme val="minor"/>
      </rPr>
      <t> </t>
    </r>
  </si>
  <si>
    <t>19 October 2011 Tevita Bolanavanua Auditor General Suva</t>
  </si>
  <si>
    <t xml:space="preserve">12 October 2011 Filimone Waqabaca Permanent Secretary for Ministry of Finance </t>
  </si>
  <si>
    <t>19 days late</t>
  </si>
  <si>
    <t>19 September 2011 Tevita Bolanavanua Auditor General Suva</t>
  </si>
  <si>
    <t xml:space="preserve">12/09/2012 Filemone Waqabaca Permanent Secretary for Ministry of Finance Suva </t>
  </si>
  <si>
    <t>17 September 2013 Tevita Bolanavanua Auditor General Suva Fiji</t>
  </si>
  <si>
    <t xml:space="preserve">xx Sept 2013 Filimone Waqabaca PS for Ministry of Finance </t>
  </si>
  <si>
    <t>18 Sept 2014 Tevita Bolanavanua Auditor General Suva</t>
  </si>
  <si>
    <t xml:space="preserve">16 September 2014 Filimone Waqabaca PS Ministry of Finance </t>
  </si>
  <si>
    <t xml:space="preserve">25 Sept 2015 Atunaisa Nadakuitavuki for Auditor General Suva </t>
  </si>
  <si>
    <t>24 Sept 2015 David Kolitagane A/PS Ministry of Finance</t>
  </si>
  <si>
    <t xml:space="preserve">Moshin </t>
  </si>
  <si>
    <t>http://www.knao.gov.ki/index.php?option=com_content&amp;view=article&amp;id=24&amp;Itemid=132&amp;jsmallfib=1&amp;dir=JSROOT/Government+Annual+Accounts</t>
  </si>
  <si>
    <t>Excludes Court systems</t>
  </si>
  <si>
    <t xml:space="preserve">21 August 2014 Ms Matereta Raiman Auditor General </t>
  </si>
  <si>
    <t xml:space="preserve">No certificate by MOF. ? </t>
  </si>
  <si>
    <t>untimely - 8 months(due date Dec 2013)</t>
  </si>
  <si>
    <t>No certifiate by MOF??</t>
  </si>
  <si>
    <t xml:space="preserve">19 August 2015 Ms Matereta Raiman Auditor General </t>
  </si>
  <si>
    <t xml:space="preserve">untimely by 8 months </t>
  </si>
  <si>
    <t xml:space="preserve">No certficiate by MOF ??? </t>
  </si>
  <si>
    <t xml:space="preserve"> untimely - 4 months late </t>
  </si>
  <si>
    <t xml:space="preserve">4 May 2016 Ms Matereta Raiman Auditor General </t>
  </si>
  <si>
    <t xml:space="preserve">No MOF certificate ??? </t>
  </si>
  <si>
    <t xml:space="preserve">13 December 2016 Mrs Matereta Raiman Auditor General </t>
  </si>
  <si>
    <t>TIMELY !!</t>
  </si>
  <si>
    <t xml:space="preserve">  TOTAL SAIS </t>
  </si>
  <si>
    <t>30 June 2011 Shadrach Fanega PS MOFT, Donna Hargreaves Actg AG MOFT</t>
  </si>
  <si>
    <t xml:space="preserve">17 December 2012 Edward Ronia Auditor General </t>
  </si>
  <si>
    <t>untimely (1 year late) Due 31 Dec 2011</t>
  </si>
  <si>
    <t>29 June 2012 Shadrach Fanega PF MOFT, Donna Hargreaves Actg AG MOFT</t>
  </si>
  <si>
    <t xml:space="preserve">28 June 2013 Edward Ronia Auditor General </t>
  </si>
  <si>
    <t xml:space="preserve">untimely (due 31 Dec 2012) - 6 months late </t>
  </si>
  <si>
    <t xml:space="preserve">10 April 2014 Robert Cohen Actg Auditor General </t>
  </si>
  <si>
    <t>28 October 2013 Shadrach Fanega PF MOFT, Paula Uluinaceva Actg AG MOFT</t>
  </si>
  <si>
    <t>untimely (due Dec 2013) - 3 1/2 months late</t>
  </si>
  <si>
    <t xml:space="preserve">23 August 2016 Peter Lokay Auditor General </t>
  </si>
  <si>
    <t>31 October 2014 Shadrach Fanega PF MOFT, Paula Uluinaeceva AG MOFT</t>
  </si>
  <si>
    <t>Untimely (due 31 Dec 2014) 1 year and 8 months LATE.</t>
  </si>
  <si>
    <t xml:space="preserve">No date. Hon Lotoala Metia Minister Finance and Economic Development, Mr Minute Taupo Secretary for Finance and Economic Development </t>
  </si>
  <si>
    <t>17 September 2012 Mr Isaako K Kine, Auditor General for Tuvalu</t>
  </si>
  <si>
    <t xml:space="preserve">Untimely 12 months or 1 year (Due 30 Sept 2011) </t>
  </si>
  <si>
    <t xml:space="preserve">30 Sept 2013 Eli Lopati Acting AG for Tuvalu, Funafuti </t>
  </si>
  <si>
    <t xml:space="preserve">timely (due 30 Sept 2012) </t>
  </si>
  <si>
    <t xml:space="preserve">Eli Lopati </t>
  </si>
  <si>
    <t>24 September 2013 Hon Maatia Toafa Minister of Finance and Economic Develoment, Mrs Sunema Maheu Ag Governmetn Accountant Tuvalu Treasury</t>
  </si>
  <si>
    <t xml:space="preserve">We do not have a final copy of the Accounts.  OAG cannot provide (PNG) and nothing on MOF websites.   Untimely.  Based on information obtained we can determine if untimely or not. </t>
  </si>
  <si>
    <t xml:space="preserve">Finance  have 6 months to submit after year end then auditors have 3 months thereafter  to complete the audit by SEPTEMBER following year </t>
  </si>
  <si>
    <t>No date - Dr Ken Ngangan Secretary Dept of Finance, Samson Meteofa FAS</t>
  </si>
  <si>
    <t xml:space="preserve">1 October 2015  Philip Nauga Auditor General </t>
  </si>
  <si>
    <t xml:space="preserve">untimely  - due 30 June 2013 (2 years + 3 months) </t>
  </si>
  <si>
    <t xml:space="preserve">22 September 2014 Hon Maatia Toafa Minister of Finance and Econonmic Development </t>
  </si>
  <si>
    <t>29 September 2014 Eli Lopati Auditor General of Tuvalu</t>
  </si>
  <si>
    <t xml:space="preserve">30 June 2015 Hon Maatia Toafa Minister of Finance and Econonmic Development </t>
  </si>
  <si>
    <t xml:space="preserve">30 September 2015 Eli Lopati Auditor General for Tuvalu </t>
  </si>
  <si>
    <t xml:space="preserve">30 June 2016 Hon Maatia Toafa Minister of Finance and Econonmic Development </t>
  </si>
  <si>
    <t xml:space="preserve">30 September 2016 Eli Lopati Auditor General for Tuvalu </t>
  </si>
  <si>
    <t>No date. George Maniuri Director General Ministry of Finance and Econonmic Management MFEM</t>
  </si>
  <si>
    <t xml:space="preserve">20 August 2012 John Path Auditor General </t>
  </si>
  <si>
    <t>No date. George Maniuri Director General MFEM</t>
  </si>
  <si>
    <t xml:space="preserve">8 September 2014 John Path Auditor General </t>
  </si>
  <si>
    <t>No date. Simil Johnson Acting DGMFEM</t>
  </si>
  <si>
    <t xml:space="preserve">20 April 2015 John Path Auditor General </t>
  </si>
  <si>
    <t>Untimely 17 months ** provided late to SAI</t>
  </si>
  <si>
    <t>Untimely 18 months late - also due to MFEM</t>
  </si>
  <si>
    <t>Uutimely - 25 months!!!</t>
  </si>
  <si>
    <t xml:space="preserve">No date. Tony Amos Sewen Acting DG MFEEM </t>
  </si>
  <si>
    <t xml:space="preserve">27 Sept 2016 John Path Auditor General </t>
  </si>
  <si>
    <t>Uutimely - 30 months!!!</t>
  </si>
  <si>
    <t xml:space="preserve">not received yet but due </t>
  </si>
  <si>
    <t>Not received yet</t>
  </si>
  <si>
    <t>Conducting audit now</t>
  </si>
  <si>
    <t>Doing audit now</t>
  </si>
  <si>
    <t>Henry support due 30 June 2017</t>
  </si>
  <si>
    <t>not received yet</t>
  </si>
  <si>
    <t xml:space="preserve">Year </t>
  </si>
  <si>
    <t xml:space="preserve">%untimely </t>
  </si>
  <si>
    <t>TIMELY %</t>
  </si>
  <si>
    <t>ALL Pacific SAIs</t>
  </si>
  <si>
    <t xml:space="preserve">% Timely </t>
  </si>
  <si>
    <t xml:space="preserve">% timely </t>
  </si>
  <si>
    <t>Qualifications and attention drawn to matters.</t>
  </si>
  <si>
    <t>Cash at bank contained errors and ommissions.</t>
  </si>
  <si>
    <t>cash basis of accounting</t>
  </si>
  <si>
    <t>as at 31/12/2011</t>
  </si>
  <si>
    <r>
      <t xml:space="preserve">Act/Legislation (preparation of F/S) </t>
    </r>
    <r>
      <rPr>
        <b/>
        <sz val="10"/>
        <color theme="1"/>
        <rFont val="Arial Narrow"/>
        <family val="2"/>
      </rPr>
      <t>Note 1</t>
    </r>
    <r>
      <rPr>
        <sz val="10"/>
        <color theme="1"/>
        <rFont val="Arial Narrow"/>
        <family val="2"/>
      </rPr>
      <t xml:space="preserve"> Statement of Significant Accounting Policies</t>
    </r>
  </si>
  <si>
    <t>Whole of Government financial statements prepared in accordance with s46 of the FMA 2004</t>
  </si>
  <si>
    <t>NO</t>
  </si>
  <si>
    <r>
      <rPr>
        <b/>
        <sz val="8"/>
        <color theme="1"/>
        <rFont val="Arial Narrow"/>
        <family val="2"/>
      </rPr>
      <t>Fiji Standards of Auditing</t>
    </r>
    <r>
      <rPr>
        <sz val="8"/>
        <color theme="1"/>
        <rFont val="Arial Narrow"/>
        <family val="2"/>
      </rPr>
      <t xml:space="preserve"> . WOG Financial Statements and the Annual Appropriation Statement of Government of Republic of Fiji - audit conducted in accordance with Part 5 Section 7 of the State Services Decree 6 of 2009, sections 46 and 47 of the FMA(2004) and s6 of the Audit Act</t>
    </r>
  </si>
  <si>
    <t>Qualification and attention drawn to matters</t>
  </si>
  <si>
    <t>Act/Legislation (preparation of F/S) MOF sign off - refer NOTE 1 Statement of Significant Accounting Policies</t>
  </si>
  <si>
    <t>Absence of Bank reconciliations, bank balances without any cash held, cash at bank balances not recorded, cash at bank with negative balances, material variances between the GL and Actual cash!!</t>
  </si>
  <si>
    <t xml:space="preserve">Absence of bank reconciliations, Investment Fund overstated, Share Certificates not produced for investments, No support schedules for Accounts Receivable balance $21.3million , prepayments, accruied income, trust accounts, variance $10m betwenn MOF GL and FRCA revenue collection report.   Attention is drawn to the following matters. </t>
  </si>
  <si>
    <r>
      <t xml:space="preserve">International Standards on Auditing </t>
    </r>
    <r>
      <rPr>
        <sz val="10"/>
        <color theme="1"/>
        <rFont val="Arial Narrow"/>
        <family val="2"/>
      </rPr>
      <t>WOG and the Annual Appropriation Statement of the Government of the Republic of Fiji</t>
    </r>
  </si>
  <si>
    <t xml:space="preserve">Prepared (Note 1(a) on a modified accrual basis of accounting. </t>
  </si>
  <si>
    <t>No.</t>
  </si>
  <si>
    <t xml:space="preserve">Inadequate systems of internal controls, Accounts receicable and n record was provided.   Attention is drawn to the following matters. </t>
  </si>
  <si>
    <t xml:space="preserve">International standards on Auditing - WOG Financial statements and the Annual Appropriation statement </t>
  </si>
  <si>
    <t xml:space="preserve">The financial statements of the government have been drawn up in accordance with the requirement of the Financial Management Act 2004.  </t>
  </si>
  <si>
    <t xml:space="preserve">Modified Accrual Basis of Accounting. </t>
  </si>
  <si>
    <t xml:space="preserve">No </t>
  </si>
  <si>
    <t>Qualification  and attention is drawn to matters</t>
  </si>
  <si>
    <t xml:space="preserve">Inadequate systems of international control, Accounts Receivable, …attention is drawn to other matters. </t>
  </si>
  <si>
    <t>Qualifications and attention is drawn to the following matters…</t>
  </si>
  <si>
    <r>
      <t>International Standards on Auditing (ISAs)</t>
    </r>
    <r>
      <rPr>
        <sz val="10"/>
        <color theme="1"/>
        <rFont val="Arial Narrow"/>
        <family val="2"/>
      </rPr>
      <t xml:space="preserve"> Audit of the Public Account for the year ended 31 Dec 2012 </t>
    </r>
  </si>
  <si>
    <r>
      <t xml:space="preserve">(Audit Report)  </t>
    </r>
    <r>
      <rPr>
        <u/>
        <sz val="10"/>
        <color theme="1"/>
        <rFont val="Arial Narrow"/>
        <family val="2"/>
      </rPr>
      <t>Responsibilities for Preparation of the Financial Statements</t>
    </r>
    <r>
      <rPr>
        <sz val="10"/>
        <color theme="1"/>
        <rFont val="Arial Narrow"/>
        <family val="2"/>
      </rPr>
      <t xml:space="preserve"> Section 3(1) of the Public Finances (Management) Act 1995 (PFMA).</t>
    </r>
  </si>
  <si>
    <t>Note 1 (1.2) The 2012 Public Accounts are prepared on a Cash Basis</t>
  </si>
  <si>
    <t>No</t>
  </si>
  <si>
    <r>
      <t xml:space="preserve">Basis for Disclaimer of Audit Opinion .  Limitation of Scope.  </t>
    </r>
    <r>
      <rPr>
        <b/>
        <sz val="10"/>
        <color theme="1"/>
        <rFont val="Arial Narrow"/>
        <family val="2"/>
      </rPr>
      <t>Disclaimer of Audit Opinion!!!</t>
    </r>
  </si>
  <si>
    <t>Refer to Unsigned Report (see file). No other information provided or obtained!</t>
  </si>
  <si>
    <t>International Standards on Auditing</t>
  </si>
  <si>
    <r>
      <rPr>
        <i/>
        <sz val="10"/>
        <color theme="1"/>
        <rFont val="Arial Narrow"/>
        <family val="2"/>
      </rPr>
      <t>Note 1 (a) Basis of Accounting</t>
    </r>
    <r>
      <rPr>
        <sz val="10"/>
        <color theme="1"/>
        <rFont val="Arial Narrow"/>
        <family val="2"/>
      </rPr>
      <t xml:space="preserve">  </t>
    </r>
    <r>
      <rPr>
        <i/>
        <sz val="10"/>
        <color theme="1"/>
        <rFont val="Arial Narrow"/>
        <family val="2"/>
      </rPr>
      <t xml:space="preserve">Whole of Government Financial Statements have been prepared to satisfy the requirements of Section 38 of the Public Finance &amp; Audit Act (Cap 120).  </t>
    </r>
  </si>
  <si>
    <t xml:space="preserve">Prepared on a cash basis </t>
  </si>
  <si>
    <t>Basis for disclaimer of opinion</t>
  </si>
  <si>
    <t>Significant Proportion of original procurement documents which were not able to be located during my audit thereby preventing me from verifying a large portion of expeindture; breakdown in Internal controls over expenidture and revenue processes withing line Ministries and the MOFT and inability to rely on comparatives form 2009.</t>
  </si>
  <si>
    <t xml:space="preserve">Failure in the system of recording and controlling accounting transactions. Non performance and incomplete BANK RECONCILIATIONS, missing documentation, unreliable accounting records. </t>
  </si>
  <si>
    <t>International Standards of Supreme Audit Institutions  (ISSAIs)</t>
  </si>
  <si>
    <t xml:space="preserve">Samoa </t>
  </si>
  <si>
    <t>SAI</t>
  </si>
  <si>
    <t>Year End</t>
  </si>
  <si>
    <t xml:space="preserve">Total </t>
  </si>
  <si>
    <t>Total SAIs</t>
  </si>
  <si>
    <r>
      <t>New Caledonia</t>
    </r>
    <r>
      <rPr>
        <sz val="12"/>
        <color rgb="FFFF0000"/>
        <rFont val="Calibri"/>
        <family val="2"/>
        <scheme val="minor"/>
      </rPr>
      <t> </t>
    </r>
  </si>
  <si>
    <t>30 June (10 SAIs)</t>
  </si>
  <si>
    <t xml:space="preserve">30 Sept (10 SAIs) </t>
  </si>
  <si>
    <t xml:space="preserve">31 Dec (8 SAIs) </t>
  </si>
  <si>
    <t>30 June (4 SAIs)</t>
  </si>
  <si>
    <t xml:space="preserve">31 Dec (6 SAIs) </t>
  </si>
  <si>
    <t>North SAIs</t>
  </si>
  <si>
    <t>South SAIS</t>
  </si>
  <si>
    <t>South SAIs</t>
  </si>
  <si>
    <t>South SAis</t>
  </si>
  <si>
    <t>Waiting on the WOG/FSGs from the SAIs.  Still they have not provided as at April 2017.</t>
  </si>
  <si>
    <t>Consolidation - Answer - Y/N   If Y, list entities</t>
  </si>
  <si>
    <t>Consolidation - Answer - Y/N, If Yes, list entities</t>
  </si>
  <si>
    <t>Consolidation - Answer - Y/N. If Yes, list entities</t>
  </si>
  <si>
    <t>Consolidation - Answer - Y/N, If Yes, List entities</t>
  </si>
  <si>
    <t>Consolidation - Answer - Y/N, If yes, List Entities</t>
  </si>
  <si>
    <t>Consolidation - Answer - Y/N, If Y, List Entities</t>
  </si>
  <si>
    <t>Consolidation - Answer - Y/N, If Yes, List Entities</t>
  </si>
  <si>
    <t xml:space="preserve">International Standards of Supreme Audit Institutions (ISSAIs) </t>
  </si>
  <si>
    <t xml:space="preserve">(1) inability to obtain satisfactory explanations and documetnation regarding a number of entries for expenses in the FS (2) EOY transactions effecting cash on hand, expenses and AP (3) Non inclusion of fixed assets and inventory in the FS (4) Tuv alu Development Fund </t>
  </si>
  <si>
    <t xml:space="preserve">Note 2.1 Prepared pursuant to the Public Finance Act.  Statements in accordance with Tuvalu GAAP as determined by the Government of Tuvalu. Where necessary the GAAP looks to the IPSAS and IFRS to guide general accounting policy. </t>
  </si>
  <si>
    <t xml:space="preserve">Note 2 Basis of preparation :  Accrual basis and include non-cash items such as accruals and provisions. </t>
  </si>
  <si>
    <t xml:space="preserve">(Qualified) Disclaimer of Audit Opinion  </t>
  </si>
  <si>
    <t xml:space="preserve">No.  The following Public Enterprises are not consolidated into the Government of Tuvalu Accounts or Financial Statements of the Government of Tuvalu : Tuvalu Electricty Corporation, Vaiaku Lagi Hotel, National Bank of Tuvalu, Development Bank of Tuvalu, National Fisheries Corporation, Tuvalu Philatelic Bureau, TMTI, TTC. </t>
  </si>
  <si>
    <t>No (same as Dec 2010)</t>
  </si>
  <si>
    <t>(1) prior year comparatives (3)EOY transactions effecting cash on hand, expenses and AP (3) non inclusion of Fixed Assets and inventory (4) Tuvalu Development Fund (5) Accrual basis when cash basis required under Public Finance Act (6) Non preparation of Statement of Arrears of Revenue, Stmt of Receipts and Payments, Stmt of Balance on Development Fund Account by Annual and Aggregate Receipts and Payments</t>
  </si>
  <si>
    <t>Note 2 - The Statement of Income &amp; Expenditure, Assets &amp; Liabilities &amp; Equity are prepared on an accrual basis &amp; include non cash items such as accurals &amp; provisions</t>
  </si>
  <si>
    <t xml:space="preserve">Basis for Disclaimer of Audit Opinion      </t>
  </si>
  <si>
    <t>(1) Uncertainty surrounding valuation, completeness &amp; existence of FA in the FS (2) non-consolidation of NFCOT (no FS since 1999) (3)  non-disclosure of Tuvalu Development Fund opening / closing balances and non reconciliation of the movement in the TDF ...(4) Lack of evidence to support prior year comparatives (5) non-inclusion of Inventory in the FS (6) Movement of Stmt of Receipts / Payments by Headsd unable to be reconciled to Cash balances.</t>
  </si>
  <si>
    <t>No (same as Dec 2011)</t>
  </si>
  <si>
    <t xml:space="preserve">Basis for Disclaimer of Audit Opinon </t>
  </si>
  <si>
    <t xml:space="preserve"> (1) Non inclusion of Fixed Assets and Inventory (2) prior year comparatives (3) Non consolidation of NAFICOT (4) Tuvalu Development Fund (5) EOY Transactions effecting expenses  Emphasis of Matter draw attention to Note 19 unauthorised expenditure above final budget amounts.....  Not qualified in respect of this matter. </t>
  </si>
  <si>
    <t>ISSAIs</t>
  </si>
  <si>
    <t xml:space="preserve">(1) Uncertainty surrounding valuation, completeness, existenece of PP&amp;E (2) Lack of evidence to support PY comparatives (3) Non consolidation of NAFICOT &amp; TMTI (4) The non-inclusion of Inventory in the FS (5) Lack of evidecne to support completeness of AR and Revenues in FS (6)  limitation of scope around cabinet minutes and decisions (7) non-reconciliation of the movement in Tuvalu Develoment Fund (TFD) for the year to the movement in the TDF bank account </t>
  </si>
  <si>
    <t xml:space="preserve">ISSAIS </t>
  </si>
  <si>
    <t>(1) Uncertainty surrounding valuation, completeness &amp; existence of PP&amp;E (2) Lack of evidence to support PY comparatives (3) Non consolidation of NAFICOT, TPL and TMTI (4) Non-inclusion of Inventory (5) Lack of evdience to support completeness of AR and Revenues (6) Limitation of scope surrounding cabinet ministers and decisions (7) Movement of Stmnt of Receipts/Payments by Heads unable to be reconciled to Cash Balances.</t>
  </si>
  <si>
    <t>International Auditing Standards issued by the International Organisation of Supreme Audit Institutions (INTOSAI)</t>
  </si>
  <si>
    <t>Qualified Opinion - Disclaimer due to limitation of Scope</t>
  </si>
  <si>
    <t xml:space="preserve">FS prepared in accordance with the requirements of the S24 and s26 of the Public Finance and Economic Management Act no.6 of 1998 (as amended), Government's Finance Regulations and where application in compliance with applicable IFRS and IPSAS as issued by the IFAC. </t>
  </si>
  <si>
    <t>The FS have been prepared on an accurals basis and under the historical cost convention unless otherwise stated</t>
  </si>
  <si>
    <t>YES. All core Government Ministries, Agencies &amp; Depts are combined using the purchase method of combination.  The Governments Investments in State instiutions &amp; corporate entities &amp; RB of Vanuatu are recorded using the equity method of accounting.  …..</t>
  </si>
  <si>
    <t xml:space="preserve">Limitation of Scope Factors - (i) Opening balances in the Stmt of Financial Position (ii) valuation of PP&amp;E and WIP not reliably verified due to valuation methods not complying with accounting stds, donated assets not being accoutned for appropriately and incompleteness of FA register (iii) FS of GBEs are either not current and/or have not been audited which casts doubt on the figures (iv) disclosures relating to the Governemnts commitments and contingencies (legal proceedings and disputes) have not been updated or verified for 2010 due to lack of timely information (v) 3rd party confirmations were not received to confirm some balances for cash and bank, advances to GBEs foreign loans, donor contributions and grants given to some councils and GBEs (vi) requested information and not provided for auditing purposes .  Qualified Opinion - in addition to the above 5 further matters (refer Audit Opinion) </t>
  </si>
  <si>
    <t xml:space="preserve">Qualified Opinion: Disclaimer due to limitation of Scope </t>
  </si>
  <si>
    <t xml:space="preserve">PEFA ASSESSMENTS </t>
  </si>
  <si>
    <t>SOUTH SAIS</t>
  </si>
  <si>
    <t>30 DEC Y/END</t>
  </si>
  <si>
    <t>FIJI</t>
  </si>
  <si>
    <t>KIRIBATI</t>
  </si>
  <si>
    <t xml:space="preserve">PNG </t>
  </si>
  <si>
    <t>SOLOMON ISLANDS</t>
  </si>
  <si>
    <t xml:space="preserve">TUVALU </t>
  </si>
  <si>
    <t>VANUATU</t>
  </si>
  <si>
    <t>30 JUNE Y/END</t>
  </si>
  <si>
    <t>COOK ISLANDS</t>
  </si>
  <si>
    <t>NAURU</t>
  </si>
  <si>
    <t>SAMOA</t>
  </si>
  <si>
    <t>TONGA</t>
  </si>
  <si>
    <t>NORTH SAIS</t>
  </si>
  <si>
    <t>30 SEPT Y/END</t>
  </si>
  <si>
    <t>AM.SAMOA</t>
  </si>
  <si>
    <t>FSM NATIONAL</t>
  </si>
  <si>
    <t>FSM CHUUK</t>
  </si>
  <si>
    <t>FSM KOSRAE</t>
  </si>
  <si>
    <t>FSM POHNPEI</t>
  </si>
  <si>
    <t>FSM YAP</t>
  </si>
  <si>
    <t xml:space="preserve">GUAM </t>
  </si>
  <si>
    <t>MARSHALL IS.</t>
  </si>
  <si>
    <t>CNMI</t>
  </si>
  <si>
    <t>PALAU</t>
  </si>
  <si>
    <t>Not public</t>
  </si>
  <si>
    <t>Micronesia</t>
  </si>
  <si>
    <t>https://pefa.org/</t>
  </si>
  <si>
    <t>PEFA is a methodology for assessing public financial management performance. It provides the foundation for evidence-based measurement of countries’ PFM systems.</t>
  </si>
  <si>
    <t>Not a member country of World Bank</t>
  </si>
  <si>
    <t xml:space="preserve">Is a World Bank member but no assessment done yet. </t>
  </si>
  <si>
    <t xml:space="preserve">2011 PEFA Framework </t>
  </si>
  <si>
    <t>2016 PEFA Framework</t>
  </si>
  <si>
    <t xml:space="preserve">2011 Frame Work - Three relevant Indicators  - Indicator 25 , 26 and 28 </t>
  </si>
  <si>
    <t>B</t>
  </si>
  <si>
    <t>D+</t>
  </si>
  <si>
    <t>D</t>
  </si>
  <si>
    <t xml:space="preserve">"Public Expenditure and Financial Accountability" Assessments </t>
  </si>
  <si>
    <t>B+</t>
  </si>
  <si>
    <t xml:space="preserve">D </t>
  </si>
  <si>
    <t>C+</t>
  </si>
  <si>
    <t>N/R</t>
  </si>
  <si>
    <t>NR</t>
  </si>
  <si>
    <t>C</t>
  </si>
  <si>
    <t>PUBLIC ACCOUNTS</t>
  </si>
  <si>
    <t>GOVERNMENT FINANCIAL STATEMENTS</t>
  </si>
  <si>
    <t xml:space="preserve">FINANCIAL STATEMENTS OF GOVERNMENT </t>
  </si>
  <si>
    <t>WHOLE OF GOVERNMENT ACCOUNTS</t>
  </si>
  <si>
    <t xml:space="preserve">These terms refer to the same thing but are different terminology used across PASAI members. </t>
  </si>
  <si>
    <t xml:space="preserve">The key aim of this database is to identify trends and any schematic areas that PASAI could focus on to when developing programes, workshops or designing ways to provide techncial support to member SAIs in the Pacific.   The aim in gathering this information and formulating this database is to contribute to PASAI's Strategic Priority 3.  However the information will and may be useful for all the SP's in PASAI's Strategic Plan. </t>
  </si>
  <si>
    <t xml:space="preserve">Endorsed by:  </t>
  </si>
  <si>
    <t xml:space="preserve">PASAI Chief Executive </t>
  </si>
  <si>
    <t>Mr Tiofilusi Tiueti</t>
  </si>
  <si>
    <t xml:space="preserve">SP3 - DATABASE ESTABLISHED FOR ASSESSMENT OF HIGH QUALITY AND TIMELINESS OF: </t>
  </si>
  <si>
    <t>30 June 2014</t>
  </si>
  <si>
    <t>It is envisaged that this Database will be complete, refined, developed further and presented in such a way that it is made Public via the PASAI Website. Such that PASAI will be the credible source of information relating to WOG/PA/GFS or FSGs in the Pacific.</t>
  </si>
  <si>
    <t>No WOG</t>
  </si>
  <si>
    <t xml:space="preserve">Disclaimer of Opinion </t>
  </si>
  <si>
    <t xml:space="preserve">ISSAIs   </t>
  </si>
  <si>
    <t xml:space="preserve">Audit Act 1973, Public Finances (Control and Management) Act 1997 </t>
  </si>
  <si>
    <t>Nauru - The last financial report submitted to the Parliament was for the year 1997-98, which was submitted in March 1999</t>
  </si>
  <si>
    <t xml:space="preserve">IPSAS cash basis </t>
  </si>
  <si>
    <t>1. Opening Balance could not be verified as there was no audited accounts for prior years
2. Significant difference appears in Trial Balance – due to previous years errors
3. Fixed Assets purchases were recorded as Expenses 
4. No confirmation/evidence to prove most of the Debtors balances
5. Difference appears in Annual Financial Statement and certain Ledger balances due to errors
6. All Assets &amp; Liabilities are not included in the Financial Statement
1. Opening balance not verified 2. significant differences in TB due to previous years erroes 3. fixed assets purchases recorded as expenses 4. no confimation to prove debtors balance 5. different with general ledger 6. all assets and liabilities not included</t>
  </si>
  <si>
    <t>Qualified</t>
  </si>
  <si>
    <t xml:space="preserve">Australian Accounting Standards and s6 of the Public Finance and Audit Act 1983 (the PF&amp;A Act) </t>
  </si>
  <si>
    <t xml:space="preserve">Qualified      </t>
  </si>
  <si>
    <t>Australian Auditing Standards (including Australian Accounting Interpretations) and the PF &amp; A Act</t>
  </si>
  <si>
    <r>
      <rPr>
        <b/>
        <sz val="10"/>
        <color rgb="FFFF0000"/>
        <rFont val="Calibri"/>
        <family val="2"/>
        <scheme val="minor"/>
      </rPr>
      <t xml:space="preserve">Basis of Qualified Opinion </t>
    </r>
    <r>
      <rPr>
        <sz val="10"/>
        <color theme="1"/>
        <rFont val="Calibri"/>
        <family val="2"/>
        <scheme val="minor"/>
      </rPr>
      <t xml:space="preserve">(refer to Basis for Qualified Opinion) </t>
    </r>
    <r>
      <rPr>
        <b/>
        <sz val="10"/>
        <color theme="1"/>
        <rFont val="Calibri"/>
        <family val="2"/>
        <scheme val="minor"/>
      </rPr>
      <t xml:space="preserve"> and Other Matter- </t>
    </r>
    <r>
      <rPr>
        <sz val="10"/>
        <color theme="1"/>
        <rFont val="Calibri"/>
        <family val="2"/>
        <scheme val="minor"/>
      </rPr>
      <t>valuation of education assets on page 3 Chapter 1 of 2013-14 Financial Report  which contains material inconsistency with Note 22(f) of F/S. As set out in Note 1(M) and the Certification by Dept of T &amp; F, the State measures the fair value of school buildings at depreciated replacement cost adjusted for econonmic obsolescence where floor space is assessed to be permanently in excess of teaching requirements by reference to long term enrolment trend data.The auditor general disagrees with this .  Any adjustment to the FV of school buildings due to econonmic obsolescence should not be based on student enrolment data alone.   Other Matter paragraph</t>
    </r>
  </si>
  <si>
    <r>
      <t xml:space="preserve">Unmodified Opinion </t>
    </r>
    <r>
      <rPr>
        <b/>
        <sz val="10"/>
        <color theme="1"/>
        <rFont val="Arial Narrow"/>
        <family val="2"/>
      </rPr>
      <t>Emphasis of Matter</t>
    </r>
    <r>
      <rPr>
        <sz val="10"/>
        <color theme="1"/>
        <rFont val="Arial Narrow"/>
        <family val="2"/>
      </rPr>
      <t xml:space="preserve"> </t>
    </r>
  </si>
  <si>
    <t>No information</t>
  </si>
  <si>
    <t xml:space="preserve">No information </t>
  </si>
  <si>
    <t>Court Systems - New Caledonia, French Polynesia</t>
  </si>
  <si>
    <t xml:space="preserve">No information however audits completed </t>
  </si>
  <si>
    <r>
      <t xml:space="preserve">Basis for Disclaimer of Audit Opinion and </t>
    </r>
    <r>
      <rPr>
        <b/>
        <sz val="10"/>
        <color theme="1"/>
        <rFont val="Arial Narrow"/>
        <family val="2"/>
      </rPr>
      <t xml:space="preserve">Emphasis of Matter </t>
    </r>
  </si>
  <si>
    <r>
      <t xml:space="preserve">Basis for Disclaimer of Audit Opinion  and </t>
    </r>
    <r>
      <rPr>
        <b/>
        <sz val="10"/>
        <color theme="1"/>
        <rFont val="Arial Narrow"/>
        <family val="2"/>
      </rPr>
      <t xml:space="preserve">Emphasis of Matter </t>
    </r>
  </si>
  <si>
    <t>Updated as at May 2017 FSG/WOG</t>
  </si>
  <si>
    <t xml:space="preserve">Updated July 2017 additiional analysis/worksheets - Audit Opinions (Quality) </t>
  </si>
  <si>
    <t xml:space="preserve">Auditing Standards </t>
  </si>
  <si>
    <r>
      <t xml:space="preserve">Government Auditing Standards </t>
    </r>
    <r>
      <rPr>
        <i/>
        <sz val="11"/>
        <color theme="1"/>
        <rFont val="Calibri"/>
        <family val="2"/>
        <scheme val="minor"/>
      </rPr>
      <t>issued by the Comptroller General of the United States or Generally Accepted Governing Auditing standards or GAGAS</t>
    </r>
  </si>
  <si>
    <t xml:space="preserve">Note 1 Financial statements prepared in accordance with AASB1049.  AASB 1049 harmonises GFS with GAAP to the extend that GFS does not conflict with GAAP. </t>
  </si>
  <si>
    <t xml:space="preserve">Note 1 Financial statements prepared in accordance with AASB1049.  AASB 1049 harmonises GFS with GAAP/AGAAP to the extenT that GFS does not conflict with GAAP. </t>
  </si>
  <si>
    <t>Note 1 AASB 1049 Whole of Government and General Government Sector Financial Reporting and s6 of Public Finance and Audit Act 1983</t>
  </si>
  <si>
    <t xml:space="preserve">* not released as yet. </t>
  </si>
  <si>
    <t xml:space="preserve">Financial Reporting Frameworks </t>
  </si>
  <si>
    <t>TIMELINESS - WHOLE OF GOVERNMENT - YEAR ENDS</t>
  </si>
  <si>
    <t xml:space="preserve">SP3 - PASAI DATABASE ESTABLISHED FOR ANALYSIS OF TIMELINESS AND OTHER KEY INFORMATION </t>
  </si>
  <si>
    <t xml:space="preserve">AUDIT OPINION </t>
  </si>
  <si>
    <t>The Financial Year for the Fiji Government changed for FY2016 1 January 2016 to 31 July 2017 (FY17 1 August 2017 to 31 July 2018)</t>
  </si>
  <si>
    <t>Yes/No - Basis of Consolidation only includes the accounts of government ministries and departments only but does not include financial statements of other controlled entities</t>
  </si>
  <si>
    <t>International standards on Auditing - Financial Statements of the Government of the Republic of Fiji  - Whole of Government Accounts and Annual Appropriations statement</t>
  </si>
  <si>
    <r>
      <t xml:space="preserve">The financial statements namely Cash Flow Stmt, two Stmts of Budget and Actual comparisons prepared on Cash Basis as per Cash-Basis IPSAS and Cabinet Decision 277 of 2010.  IPSAS Cash Basis and additional disclosures requirements in line with Financial Management Act 2004.  Statements provided in Schedule 3 to schedule 14 are drawn up using </t>
    </r>
    <r>
      <rPr>
        <b/>
        <sz val="10"/>
        <rFont val="Arial Narrow"/>
        <family val="2"/>
      </rPr>
      <t>modified-cash figures</t>
    </r>
    <r>
      <rPr>
        <sz val="10"/>
        <rFont val="Arial Narrow"/>
        <family val="2"/>
      </rPr>
      <t xml:space="preserve"> from the Government general ledger. </t>
    </r>
  </si>
  <si>
    <t>Cash IPSAS and Modified Cash</t>
  </si>
  <si>
    <t>Unmodified Opinion - Emphasis of Matter paragraph</t>
  </si>
  <si>
    <t>N/A** however PASAI Secretariat noted other matter noted on the audit opinion identified a vairance of $6million due to lack of bank reconciliations.  This is serious and should had warranted perhaps another review of the audit opinion **</t>
  </si>
  <si>
    <r>
      <rPr>
        <b/>
        <sz val="14"/>
        <color theme="1"/>
        <rFont val="Calibri"/>
        <family val="2"/>
        <scheme val="minor"/>
      </rPr>
      <t>25</t>
    </r>
    <r>
      <rPr>
        <b/>
        <sz val="11"/>
        <color theme="1"/>
        <rFont val="Calibri"/>
        <family val="2"/>
        <scheme val="minor"/>
      </rPr>
      <t xml:space="preserve"> </t>
    </r>
    <r>
      <rPr>
        <sz val="10"/>
        <color theme="1"/>
        <rFont val="Calibri"/>
        <family val="2"/>
        <scheme val="minor"/>
      </rPr>
      <t>Quality and timeliness of annual financial statements</t>
    </r>
  </si>
  <si>
    <r>
      <rPr>
        <b/>
        <sz val="14"/>
        <color theme="1"/>
        <rFont val="Calibri"/>
        <family val="2"/>
        <scheme val="minor"/>
      </rPr>
      <t>26</t>
    </r>
    <r>
      <rPr>
        <b/>
        <sz val="11"/>
        <color theme="1"/>
        <rFont val="Calibri"/>
        <family val="2"/>
        <scheme val="minor"/>
      </rPr>
      <t xml:space="preserve"> </t>
    </r>
    <r>
      <rPr>
        <sz val="10"/>
        <color theme="1"/>
        <rFont val="Calibri"/>
        <family val="2"/>
        <scheme val="minor"/>
      </rPr>
      <t>Scope, nature and follow-up of external audit</t>
    </r>
  </si>
  <si>
    <r>
      <rPr>
        <b/>
        <sz val="14"/>
        <color theme="1"/>
        <rFont val="Calibri"/>
        <family val="2"/>
        <scheme val="minor"/>
      </rPr>
      <t>28</t>
    </r>
    <r>
      <rPr>
        <sz val="10"/>
        <color theme="1"/>
        <rFont val="Calibri"/>
        <family val="2"/>
        <scheme val="minor"/>
      </rPr>
      <t xml:space="preserve"> Legislative scrutiny of external audit reports</t>
    </r>
  </si>
  <si>
    <t>27 days</t>
  </si>
  <si>
    <t>14 days</t>
  </si>
  <si>
    <t>10 October 2017 Eli Lopati Auditor General for Tuvalu</t>
  </si>
  <si>
    <t xml:space="preserve">30 June 2017 Hon. Maatia Toafa Minister of Finance &amp; Economic Development </t>
  </si>
  <si>
    <r>
      <rPr>
        <i/>
        <sz val="11"/>
        <color rgb="FFFF0000"/>
        <rFont val="Arial Narrow"/>
        <family val="2"/>
      </rPr>
      <t>Untimely</t>
    </r>
    <r>
      <rPr>
        <sz val="11"/>
        <color theme="1"/>
        <rFont val="Arial Narrow"/>
        <family val="2"/>
      </rPr>
      <t xml:space="preserve"> - due to preparations for Congress 2017 and ltd number of staff, which caused delays and Advisor Leaving Country.</t>
    </r>
  </si>
  <si>
    <t xml:space="preserve">Financial year changed to 31 July 2017.  For 2016, the financial year is 1 Jan 2016 to 31 July 2017. New Spreadsheet established. </t>
  </si>
  <si>
    <t>1 Jan 2016 to 31 July 2016</t>
  </si>
  <si>
    <t>28 September 2016 Atunaisa Nadakuitavuki for Auditor General Suva Fiji.  Revised Audit report issued on 13 March 2017 by Ajay Nand Auditor General for 31 Dec 2015</t>
  </si>
  <si>
    <t>Ms Makereta Konrote PS for Ministry of Economy (formerly Ministry of Finance) signed 13 March 2017</t>
  </si>
  <si>
    <t>6 months late. Original audit report signed by Atu was NOT late, however reissued by Auditor General in March 2017</t>
  </si>
  <si>
    <t>Sairusi/Moshin</t>
  </si>
  <si>
    <r>
      <t xml:space="preserve">Finance  have 6 months to submit after year end then auditors have 3 months thereafter  to complete the audit by SEPTEMBER following year .  </t>
    </r>
    <r>
      <rPr>
        <b/>
        <u/>
        <sz val="11"/>
        <color theme="1"/>
        <rFont val="Arial Narrow"/>
        <family val="2"/>
      </rPr>
      <t xml:space="preserve">New Financial Year, </t>
    </r>
    <r>
      <rPr>
        <b/>
        <sz val="11"/>
        <color theme="1"/>
        <rFont val="Arial Narrow"/>
        <family val="2"/>
      </rPr>
      <t>Jan following year by MOF, audited by Auditor General by 30 April xxxx</t>
    </r>
  </si>
  <si>
    <t xml:space="preserve">29 June 2017 signed by Ajay Nand (seven month period of new financial year) </t>
  </si>
  <si>
    <t>Authorisation Date: 28 June 2017 signed by Ms Makereta Konrote PS for Ministry of Economy</t>
  </si>
  <si>
    <r>
      <t xml:space="preserve">2 months delay. Understandable given new financial period.  </t>
    </r>
    <r>
      <rPr>
        <sz val="11"/>
        <color rgb="FFFF0000"/>
        <rFont val="Arial Narrow"/>
        <family val="2"/>
      </rPr>
      <t xml:space="preserve">DELAY due to submission by MOF of the WOG accounts. </t>
    </r>
  </si>
  <si>
    <t>FY 31 JULY 2017</t>
  </si>
  <si>
    <t>FY 31 JULY 2018</t>
  </si>
  <si>
    <t>FY 31 JULY 2019</t>
  </si>
  <si>
    <r>
      <t xml:space="preserve">Still no update or copies therefore </t>
    </r>
    <r>
      <rPr>
        <b/>
        <sz val="10"/>
        <color rgb="FFFF0000"/>
        <rFont val="HP Simplified Light"/>
        <family val="2"/>
      </rPr>
      <t>UNTIMELY as at 8/1/2018</t>
    </r>
  </si>
  <si>
    <r>
      <t xml:space="preserve">FS not yet received from MOFT (capacity issue for MOFT) Hence, audit will be </t>
    </r>
    <r>
      <rPr>
        <b/>
        <sz val="10"/>
        <color rgb="FFFF0000"/>
        <rFont val="HP Simplified Light"/>
        <family val="2"/>
      </rPr>
      <t>UNTIMELY  as at 8/1/2018</t>
    </r>
  </si>
  <si>
    <t>New Financial Year - 31 July xxxx. Starting 31 July 2016</t>
  </si>
  <si>
    <t>Financial year changed to 31 July 2017.  For 2016, the financial year is 1 Jan 2016 to 31 July 2017. Refer New S/Sheet</t>
  </si>
  <si>
    <r>
      <t xml:space="preserve">Accounts due 31 March 2017 * not received </t>
    </r>
    <r>
      <rPr>
        <sz val="10"/>
        <color rgb="FFFF0000"/>
        <rFont val="HP Simplified Light"/>
        <family val="2"/>
      </rPr>
      <t>email to  Elsie D 8 Jan 2018 for an update</t>
    </r>
  </si>
  <si>
    <t>5 SAIs now</t>
  </si>
  <si>
    <t xml:space="preserve">Matereta AG and Lucas (Website KNAO) </t>
  </si>
  <si>
    <t xml:space="preserve">30 April 2013 Ms Matereta Raiman Auditor General </t>
  </si>
  <si>
    <t>16 months</t>
  </si>
  <si>
    <t>15 months</t>
  </si>
  <si>
    <t>not clear</t>
  </si>
  <si>
    <t>Column1</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</si>
  <si>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</si>
  <si>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</si>
  <si>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</si>
  <si>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</si>
  <si>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</si>
  <si>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</si>
  <si>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</si>
  <si>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</si>
  <si>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</si>
  <si>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</si>
  <si>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</si>
  <si>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</si>
  <si>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</si>
  <si>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</si>
  <si>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</si>
  <si>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</si>
  <si>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</si>
  <si>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</si>
  <si>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</si>
  <si>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</si>
  <si>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</si>
  <si>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</si>
  <si>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</si>
  <si>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</si>
  <si>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</si>
  <si>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</si>
  <si>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</si>
  <si>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</si>
  <si>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</si>
  <si>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</si>
  <si>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</si>
  <si>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</si>
  <si>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</si>
  <si>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</si>
  <si>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</si>
  <si>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</si>
  <si>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</si>
  <si>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</si>
  <si>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</si>
  <si>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</si>
  <si>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</si>
  <si>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</si>
  <si>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</si>
  <si>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30-Sep-19</t>
  </si>
  <si>
    <t>30-Sep-18</t>
  </si>
  <si>
    <t>30-Sep-17</t>
  </si>
  <si>
    <t>30-Sep-16</t>
  </si>
  <si>
    <t>30-Sep-15</t>
  </si>
  <si>
    <t>30-Sep-14</t>
  </si>
  <si>
    <t>30-Sep-13</t>
  </si>
  <si>
    <t>30-Sep-12</t>
  </si>
  <si>
    <t>30-Sep-11</t>
  </si>
  <si>
    <t>30-Sep-10</t>
  </si>
  <si>
    <t>2010</t>
  </si>
  <si>
    <t>2011</t>
  </si>
  <si>
    <t>2012</t>
  </si>
  <si>
    <t>2013</t>
  </si>
  <si>
    <t>2014</t>
  </si>
  <si>
    <t>2015</t>
  </si>
  <si>
    <t>2016</t>
  </si>
  <si>
    <t>2017</t>
  </si>
  <si>
    <t>2018</t>
  </si>
  <si>
    <t>2019</t>
  </si>
  <si>
    <t>31-Dec-19</t>
  </si>
  <si>
    <t>31-Dec-18</t>
  </si>
  <si>
    <t>31-Dec-17</t>
  </si>
  <si>
    <t>31-Dec-16</t>
  </si>
  <si>
    <t>31-Dec-15</t>
  </si>
  <si>
    <t>31-Dec-14</t>
  </si>
  <si>
    <t>31-Dec-13</t>
  </si>
  <si>
    <t>31-Dec-12</t>
  </si>
  <si>
    <t>31-Dec-11</t>
  </si>
  <si>
    <t>31-Dec-10</t>
  </si>
  <si>
    <t>VERSIONS UPDATES:</t>
  </si>
  <si>
    <t xml:space="preserve">Greg Watson / Catherine A </t>
  </si>
  <si>
    <r>
      <t xml:space="preserve">Email from Jean and consider updated. </t>
    </r>
    <r>
      <rPr>
        <sz val="12"/>
        <color theme="1"/>
        <rFont val="Arial Narrow"/>
        <family val="2"/>
      </rPr>
      <t xml:space="preserve">Will obtain more info in 2018.  We (CTC) do not perform financial statements at the local level (New Caledonia). It is not part of our mandate. Financial statements are issued at the national level (France) by the french </t>
    </r>
    <r>
      <rPr>
        <sz val="12"/>
        <color rgb="FFFF0000"/>
        <rFont val="Arial Narrow"/>
        <family val="2"/>
      </rPr>
      <t>court of accounts every year. *** DIFFICULT to obtain information about Courts system. The indicators will be very different</t>
    </r>
    <r>
      <rPr>
        <b/>
        <sz val="12"/>
        <color rgb="FFFF0000"/>
        <rFont val="Arial Narrow"/>
        <family val="2"/>
      </rPr>
      <t>.  *** Will Look into other indicators - Quality/Timeliness</t>
    </r>
  </si>
  <si>
    <r>
      <t>Email from FP.  Consider as update (will obtain more info at 2016 Congress) – No rep from FB in 2016 Congress *</t>
    </r>
    <r>
      <rPr>
        <sz val="12"/>
        <color rgb="FFFF0000"/>
        <rFont val="Arial Narrow"/>
        <family val="2"/>
      </rPr>
      <t xml:space="preserve">* DIFFICULT to obtain information about Courts system.  The indicators will be very different to the rest.  </t>
    </r>
    <r>
      <rPr>
        <b/>
        <sz val="12"/>
        <color rgb="FFFF0000"/>
        <rFont val="Arial Narrow"/>
        <family val="2"/>
      </rPr>
      <t>*** Will look into other indicators - Quality/Timeliness</t>
    </r>
  </si>
  <si>
    <t xml:space="preserve">FIJI </t>
  </si>
  <si>
    <t>21 April 2017 Leiataua Henry Ah Ching Acting CEO Ministry of Finance</t>
  </si>
  <si>
    <t>21 April 2017 Acting Controller and Auditor Genderal Violet Roebeck-Fasavalu</t>
  </si>
  <si>
    <t xml:space="preserve">4 months UNTIMELY </t>
  </si>
  <si>
    <t>Untimely</t>
  </si>
  <si>
    <t>Pacific SAIs untimely</t>
  </si>
  <si>
    <r>
      <rPr>
        <b/>
        <sz val="12"/>
        <color theme="1"/>
        <rFont val="Calibri"/>
        <family val="2"/>
        <scheme val="minor"/>
      </rPr>
      <t xml:space="preserve">Public Finance and Audit Act 1983 No 152 - </t>
    </r>
    <r>
      <rPr>
        <b/>
        <i/>
        <sz val="12"/>
        <color theme="1"/>
        <rFont val="Calibri"/>
        <family val="2"/>
        <scheme val="minor"/>
      </rPr>
      <t>Part 2  Division 1  Section 6</t>
    </r>
    <r>
      <rPr>
        <sz val="12"/>
        <color theme="1"/>
        <rFont val="Calibri"/>
        <family val="2"/>
        <scheme val="minor"/>
      </rPr>
      <t xml:space="preserve">
6   Preparation of consolidated financial statements and general government sector financial statements
(1)  As soon as practicable after the end of each financial year, the Treasurer is to prepare: (a)  consolidated financial statements for the State as at 30 June in that financial year, being a whole of government financial report for the State prepared in accordance with Australian Accounting Standards, and..........(4)  </t>
    </r>
    <r>
      <rPr>
        <b/>
        <sz val="12"/>
        <color rgb="FFFF0000"/>
        <rFont val="Calibri"/>
        <family val="2"/>
        <scheme val="minor"/>
      </rPr>
      <t>On or before 15 September,</t>
    </r>
    <r>
      <rPr>
        <sz val="12"/>
        <color theme="1"/>
        <rFont val="Calibri"/>
        <family val="2"/>
        <scheme val="minor"/>
      </rPr>
      <t xml:space="preserve"> the Treasurer is to transmit the statements prepared under this section in relation to the preceding financial year to the Auditor-General.                                                                                             </t>
    </r>
    <r>
      <rPr>
        <b/>
        <u/>
        <sz val="12"/>
        <color theme="1"/>
        <rFont val="Calibri"/>
        <family val="2"/>
        <scheme val="minor"/>
      </rPr>
      <t xml:space="preserve">   51 Presentation of financial statements and opinions to Legislative Assembly</t>
    </r>
    <r>
      <rPr>
        <sz val="12"/>
        <color theme="1"/>
        <rFont val="Calibri"/>
        <family val="2"/>
        <scheme val="minor"/>
      </rPr>
      <t xml:space="preserve">
(1) The Treasurer, </t>
    </r>
    <r>
      <rPr>
        <sz val="12"/>
        <color rgb="FFFF0000"/>
        <rFont val="Calibri"/>
        <family val="2"/>
        <scheme val="minor"/>
      </rPr>
      <t>not later than 31 Octobe</t>
    </r>
    <r>
      <rPr>
        <sz val="12"/>
        <color theme="1"/>
        <rFont val="Calibri"/>
        <family val="2"/>
        <scheme val="minor"/>
      </rPr>
      <t xml:space="preserve">r in the year following that to which the
consolidated financial statements and general government sector financial
statements relate, is to present those statements </t>
    </r>
    <r>
      <rPr>
        <u/>
        <sz val="12"/>
        <color theme="1"/>
        <rFont val="Calibri"/>
        <family val="2"/>
        <scheme val="minor"/>
      </rPr>
      <t>as audited by the Auditor-General,</t>
    </r>
    <r>
      <rPr>
        <sz val="12"/>
        <color theme="1"/>
        <rFont val="Calibri"/>
        <family val="2"/>
        <scheme val="minor"/>
      </rPr>
      <t xml:space="preserve">
and the opinion or opinions of the Auditor-General as to those statements, to the
Legislative Assembly.</t>
    </r>
  </si>
  <si>
    <t>19 October 2017 The Hon Dominic Perrottet MP Treasurer</t>
  </si>
  <si>
    <t>19 October 2017 Margaret Crawford Auditor-General of NSW</t>
  </si>
  <si>
    <t>17 October 2017 Hon Curtis Pitt MP Treasurer</t>
  </si>
  <si>
    <t>20 October 2017 Brendan Worrall Auditor General of Qld</t>
  </si>
  <si>
    <r>
      <t xml:space="preserve">Requirements are set out in section 27 and section 30 of the Public Finance Act 1989. The Treasury must prepare accounts as soon as practicable after balance date, they must be provided for audit within 2 months of balance date and audit must be completed within 30 days. This means that all the audits of everything that gets consolidated into the WOG have to be completed within 3 months by law but in practice all the parts have to be done ahead of the consolidation so within 2-2.5 months. </t>
    </r>
    <r>
      <rPr>
        <b/>
        <sz val="12"/>
        <color rgb="FFFF0000"/>
        <rFont val="Calibri"/>
        <family val="2"/>
        <scheme val="minor"/>
      </rPr>
      <t xml:space="preserve">DUE by SEPTEMBER </t>
    </r>
    <r>
      <rPr>
        <sz val="12"/>
        <color theme="1"/>
        <rFont val="Calibri"/>
        <family val="2"/>
        <scheme val="minor"/>
      </rPr>
      <t xml:space="preserve">Here’s the link to the current version of the Act – see Part 3 for all the relevant sections on the completion of the WOG accounts: http://www.legislation.govt.nz/act/public/1989/0044/latest/DLM162015.html </t>
    </r>
  </si>
  <si>
    <t>29 September 2017 Hon Steven Joyce Minister of Finance</t>
  </si>
  <si>
    <t>29 September 2017 Greg Schollum Deptuy Controller and Auditor General, Wellington, NZ</t>
  </si>
  <si>
    <r>
      <t xml:space="preserve">MOF have 6 months to submit after year end – which is December.  Auditors then have no later than 8 months after YEAR END, to complete this audit.  Hence </t>
    </r>
    <r>
      <rPr>
        <b/>
        <sz val="12"/>
        <color rgb="FFFF0000"/>
        <rFont val="Calibri"/>
        <family val="2"/>
        <scheme val="minor"/>
      </rPr>
      <t>FEBRUARY</t>
    </r>
    <r>
      <rPr>
        <sz val="12"/>
        <color theme="1"/>
        <rFont val="Calibri"/>
        <family val="2"/>
        <scheme val="minor"/>
      </rPr>
      <t xml:space="preserve"> the following year (hence only 2 months to conduct the audit)</t>
    </r>
  </si>
  <si>
    <r>
      <t>Australian Government Financial Management and Accountablity Act 1997 Part 8 Reporting and Audit section 55 - Prepartion of annual statemetns by Finance Minister paragraph 3 states "If the Finance Minister has not given the statements to the Auditor-General within 5 months</t>
    </r>
    <r>
      <rPr>
        <sz val="12"/>
        <color rgb="FFFF0000"/>
        <rFont val="Calibri"/>
        <family val="2"/>
        <scheme val="minor"/>
      </rPr>
      <t xml:space="preserve"> NOVEMBER </t>
    </r>
    <r>
      <rPr>
        <sz val="12"/>
        <color theme="1"/>
        <rFont val="Calibri"/>
        <family val="2"/>
        <scheme val="minor"/>
      </rPr>
      <t xml:space="preserve"> after the end of the financial year, the Finance Minister must cause to be tabled in each House of Parliament a statement of the reasons whythe statements were not given to the Auditor-General within that period. </t>
    </r>
  </si>
  <si>
    <t xml:space="preserve">The 2016–17 Consolidated Financial Statements were signed by the Minister for Finance on 27 November 2017 </t>
  </si>
  <si>
    <t>Grant Hehir Auditor-General 27 November 2017 Canberra</t>
  </si>
  <si>
    <t>ongoing</t>
  </si>
  <si>
    <t xml:space="preserve">18 September 2017 Andrew Greaves Auditor General  (Consolidated Financial Report) </t>
  </si>
  <si>
    <t>Tim Pallas MP Treasurer of the State of Victoria, September 2017</t>
  </si>
  <si>
    <t>30 October 2017 Dr Maxine Cooper Auditor General</t>
  </si>
  <si>
    <t xml:space="preserve">27 October 2017 David Nicol Under Treasurer </t>
  </si>
  <si>
    <r>
      <rPr>
        <b/>
        <sz val="12"/>
        <color theme="1"/>
        <rFont val="Calibri"/>
        <family val="2"/>
        <scheme val="minor"/>
      </rPr>
      <t>Financial Management Act 1996</t>
    </r>
    <r>
      <rPr>
        <sz val="12"/>
        <color theme="1"/>
        <rFont val="Calibri"/>
        <family val="2"/>
        <scheme val="minor"/>
      </rPr>
      <t xml:space="preserve">
Effective: 14/11/17  Section </t>
    </r>
    <r>
      <rPr>
        <b/>
        <sz val="12"/>
        <color theme="1"/>
        <rFont val="Calibri"/>
        <family val="2"/>
        <scheme val="minor"/>
      </rPr>
      <t xml:space="preserve">24 </t>
    </r>
    <r>
      <rPr>
        <sz val="12"/>
        <color theme="1"/>
        <rFont val="Calibri"/>
        <family val="2"/>
        <scheme val="minor"/>
      </rPr>
      <t>Audit of annual financial statements (1) The under treasurer must give the auditor-general the annual financial statements of the Territory for a financial year in sufficient time for the auditor-general to give an audit opinion about the statements within 4 months</t>
    </r>
    <r>
      <rPr>
        <b/>
        <sz val="12"/>
        <color rgb="FFFF0000"/>
        <rFont val="Calibri"/>
        <family val="2"/>
        <scheme val="minor"/>
      </rPr>
      <t xml:space="preserve"> by OCTOBER</t>
    </r>
    <r>
      <rPr>
        <sz val="12"/>
        <color theme="1"/>
        <rFont val="Calibri"/>
        <family val="2"/>
        <scheme val="minor"/>
      </rPr>
      <t xml:space="preserve"> after the end of the financial year.  (2) The auditor-general must give the Treasurer an audit opinion about the annual financial statements within 4 months </t>
    </r>
    <r>
      <rPr>
        <b/>
        <sz val="12"/>
        <color rgb="FFFF0000"/>
        <rFont val="Calibri"/>
        <family val="2"/>
        <scheme val="minor"/>
      </rPr>
      <t xml:space="preserve">by October xxx </t>
    </r>
    <r>
      <rPr>
        <sz val="12"/>
        <color theme="1"/>
        <rFont val="Calibri"/>
        <family val="2"/>
        <scheme val="minor"/>
      </rPr>
      <t xml:space="preserve">after the end of the financial year. </t>
    </r>
  </si>
  <si>
    <r>
      <rPr>
        <b/>
        <sz val="12"/>
        <color theme="1"/>
        <rFont val="Calibri"/>
        <family val="2"/>
        <scheme val="minor"/>
      </rPr>
      <t>Section 25</t>
    </r>
    <r>
      <rPr>
        <sz val="12"/>
        <color theme="1"/>
        <rFont val="Calibri"/>
        <family val="2"/>
        <scheme val="minor"/>
      </rPr>
      <t xml:space="preserve"> Consolidated whole-of-government financial statements (2) The consolidated whole-of-government financial statements must be prepared within 6 months after the end of each financial year </t>
    </r>
    <r>
      <rPr>
        <b/>
        <sz val="12"/>
        <color rgb="FFFF0000"/>
        <rFont val="Calibri"/>
        <family val="2"/>
        <scheme val="minor"/>
      </rPr>
      <t xml:space="preserve">by DECEMBER </t>
    </r>
    <r>
      <rPr>
        <sz val="12"/>
        <color theme="1"/>
        <rFont val="Calibri"/>
        <family val="2"/>
        <scheme val="minor"/>
      </rPr>
      <t>or a later date agreed between the Treasurer and the auditor-general.   (5) Within 14 days after the auditor-general returns the statements to the Treasurer with the auditor-general’s report, the
Treasurer must table the statements and report in the Legislative Assembly.</t>
    </r>
  </si>
  <si>
    <r>
      <rPr>
        <b/>
        <sz val="12"/>
        <color theme="1"/>
        <rFont val="Calibri"/>
        <family val="2"/>
        <scheme val="minor"/>
      </rPr>
      <t xml:space="preserve">FINANCIAL MANAGEMENT ACT 1994 - SECT 24 </t>
    </r>
    <r>
      <rPr>
        <sz val="12"/>
        <color theme="1"/>
        <rFont val="Calibri"/>
        <family val="2"/>
        <scheme val="minor"/>
      </rPr>
      <t xml:space="preserve">Annual financial report  (3) The Minister must cause a copy of each annual financial report to be given to the Auditor-General on or </t>
    </r>
    <r>
      <rPr>
        <b/>
        <sz val="12"/>
        <color rgb="FFFF0000"/>
        <rFont val="Calibri"/>
        <family val="2"/>
        <scheme val="minor"/>
      </rPr>
      <t xml:space="preserve">before 20 September </t>
    </r>
    <r>
      <rPr>
        <sz val="12"/>
        <color rgb="FFFF0000"/>
        <rFont val="Calibri"/>
        <family val="2"/>
        <scheme val="minor"/>
      </rPr>
      <t>n</t>
    </r>
    <r>
      <rPr>
        <sz val="12"/>
        <color theme="1"/>
        <rFont val="Calibri"/>
        <family val="2"/>
        <scheme val="minor"/>
      </rPr>
      <t xml:space="preserve">ext following the financial year to which it relates.                                                              AUDIT ACT 1994 - SECT 9  Audit opinions on financial statement  (1) After auditing an authority's financial statements under section 8(1), the Auditor-General must express a written audit opinion on the financial statements to the authority.  (2) The audit opinion must be expressed within 4 weeks after the day on which the financial statements were received by the Auditor-General for auditing.                     </t>
    </r>
  </si>
  <si>
    <r>
      <t xml:space="preserve">Finance to produce WOG 4 months after year end, </t>
    </r>
    <r>
      <rPr>
        <b/>
        <sz val="12"/>
        <color rgb="FFFF0000"/>
        <rFont val="Calibri"/>
        <family val="2"/>
        <scheme val="minor"/>
      </rPr>
      <t>by October,</t>
    </r>
    <r>
      <rPr>
        <sz val="12"/>
        <color theme="1"/>
        <rFont val="Calibri"/>
        <family val="2"/>
        <scheme val="minor"/>
      </rPr>
      <t xml:space="preserve"> then audit needs to be completed 2 months thereafter – therefore by DECEMBER </t>
    </r>
  </si>
  <si>
    <t>Delay</t>
  </si>
  <si>
    <t>Delay still doing audit</t>
  </si>
  <si>
    <t xml:space="preserve">ongoing audits being done. </t>
  </si>
  <si>
    <t>31 July 2016</t>
  </si>
  <si>
    <t>Reported to 2018 February PASAI Governing Board Meeting</t>
  </si>
  <si>
    <t>30 June 2017</t>
  </si>
  <si>
    <t>31 December 2016</t>
  </si>
  <si>
    <t>Backlog</t>
  </si>
  <si>
    <t>Subtotal</t>
  </si>
  <si>
    <t>Still outstanding or not due yet.</t>
  </si>
  <si>
    <t> 30 September 2016</t>
  </si>
  <si>
    <t>Accounting principles generally accepted in the USA issued by Governmental Accounting Standards Board (GASB)</t>
  </si>
  <si>
    <t>Cash basis (not specified FRF)]</t>
  </si>
  <si>
    <t>IPSAS under Cash Basis of Accounting, Financial Management Act 2004, Financial Managemenet (Amendment) Act 2016 and Finance Instructions 2010</t>
  </si>
  <si>
    <r>
      <t xml:space="preserve">Public Financial Management Act </t>
    </r>
    <r>
      <rPr>
        <sz val="11"/>
        <color theme="1"/>
        <rFont val="Calibri"/>
        <family val="2"/>
        <scheme val="minor"/>
      </rPr>
      <t xml:space="preserve">and associated </t>
    </r>
    <r>
      <rPr>
        <i/>
        <sz val="11"/>
        <color theme="1"/>
        <rFont val="Calibri"/>
        <family val="2"/>
        <scheme val="minor"/>
      </rPr>
      <t>Finance Instructions and general application of Cash Basis of accounting'</t>
    </r>
  </si>
  <si>
    <t>IPSAS (International Public Sector Accounting Stds Boards - Financial Reporting under the Cash Basis of Accounting]</t>
  </si>
  <si>
    <t xml:space="preserve">Public Finance Act and generally accpeted accounting Practice in Tuvalu (Tuvalu GAAP). Looks to IPSAS and IFRS to guide general accounting policy. </t>
  </si>
  <si>
    <t>Prepared according to International Financial Reporting Standards (IFRS) and International Public Sector Accounting Standards (IPSAS accrual) issued by the International Federation of Accountants</t>
  </si>
  <si>
    <t>Nauru GAAP.  Where necessary Nauru GAAP looks to IPSAS and IFRS to guide gneral accounting policy</t>
  </si>
  <si>
    <t>18 December 2017 Matereta Raiman Auditor General</t>
  </si>
  <si>
    <t>Not known</t>
  </si>
  <si>
    <t xml:space="preserve">KEY CODE: </t>
  </si>
  <si>
    <t>Not applicable</t>
  </si>
  <si>
    <t>Updated as at 30 January 2018 for 2016 Financial Year ends for GB Meeting in February 2018</t>
  </si>
  <si>
    <t>TOTAL  SAIs</t>
  </si>
  <si>
    <t>30 Sept 2016</t>
  </si>
  <si>
    <t>30 September 2016</t>
  </si>
  <si>
    <t>31 September 2016</t>
  </si>
  <si>
    <t>32 September 2016</t>
  </si>
  <si>
    <t>33 September 2016</t>
  </si>
  <si>
    <t>34 September 2016</t>
  </si>
  <si>
    <t>35 September 2016</t>
  </si>
  <si>
    <t>36 September 2016</t>
  </si>
  <si>
    <t>37 September 2016</t>
  </si>
  <si>
    <t>38 September 2016</t>
  </si>
  <si>
    <t xml:space="preserve">Up to date, but audit completed after legislative timing requirement - Untimely </t>
  </si>
  <si>
    <t>The owner of this Database will be the Chief Executive with the support of the Director Techncial Support (DTS).  Therefore, if any members of the team or SAIs wish to add or provide any updates to this database please email the PASAI Secretariat at secretariat@pasai.org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</si>
</sst>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
    <numFmt numFmtId="165" formatCode="_-&quot;$&quot;* #,##0_-;\-&quot;$&quot;* #,##0_-;_-&quot;$&quot;* &quot;-&quot;??_-;_-@_-"/>
  </numFmts>
  <fonts count="109">
    <font>
      <sz val="11"/>
      <color theme="1"/>
      <name val="Calibri"/>
      <family val="2"/>
      <scheme val="minor"/>
    </font>
    <font>
      <b/>
      <sz val="11"/>
      <color theme="1"/>
      <name val="Calibri"/>
      <family val="2"/>
      <scheme val="minor"/>
    </font>
    <font>
      <b/>
      <sz val="12"/>
      <color theme="1"/>
      <name val="Calibri"/>
      <family val="2"/>
      <scheme val="minor"/>
    </font>
    <font>
      <i/>
      <sz val="11"/>
      <color theme="1"/>
      <name val="Arial Narrow"/>
      <family val="2"/>
    </font>
    <font>
      <sz val="9"/>
      <color rgb="FFFF0000"/>
      <name val="Calibri"/>
      <family val="2"/>
      <scheme val="minor"/>
    </font>
    <font>
      <b/>
      <sz val="14"/>
      <color theme="1"/>
      <name val="Aharoni"/>
      <charset val="177"/>
    </font>
    <font>
      <b/>
      <i/>
      <sz val="11"/>
      <color rgb="FFFF0000"/>
      <name val="Calibri"/>
      <family val="2"/>
      <scheme val="minor"/>
    </font>
    <font>
      <sz val="11"/>
      <color theme="1"/>
      <name val="Calibri"/>
      <family val="2"/>
      <scheme val="minor"/>
    </font>
    <font>
      <b/>
      <i/>
      <sz val="11"/>
      <color theme="1"/>
      <name val="Arial Narrow"/>
      <family val="2"/>
    </font>
    <font>
      <b/>
      <sz val="14"/>
      <color theme="1"/>
      <name val="Calibri"/>
      <family val="2"/>
      <scheme val="minor"/>
    </font>
    <font>
      <b/>
      <sz val="16"/>
      <color theme="1"/>
      <name val="Calibri"/>
      <family val="2"/>
      <scheme val="minor"/>
    </font>
    <font>
      <sz val="9"/>
      <color indexed="81"/>
      <name val="Tahoma"/>
      <family val="2"/>
    </font>
    <font>
      <b/>
      <sz val="9"/>
      <color indexed="81"/>
      <name val="Tahoma"/>
      <family val="2"/>
    </font>
    <font>
      <sz val="11"/>
      <color theme="1"/>
      <name val="Arial Narrow"/>
      <family val="2"/>
    </font>
    <font>
      <b/>
      <sz val="14"/>
      <color theme="1"/>
      <name val="Arial Narrow"/>
      <family val="2"/>
    </font>
    <font>
      <sz val="14"/>
      <color theme="1"/>
      <name val="Calibri"/>
      <family val="2"/>
      <scheme val="minor"/>
    </font>
    <font>
      <sz val="12"/>
      <color rgb="FFFF0000"/>
      <name val="Calibri"/>
      <family val="2"/>
      <scheme val="minor"/>
    </font>
    <font>
      <sz val="11"/>
      <color rgb="FFFF0000"/>
      <name val="Arial Narrow"/>
      <family val="2"/>
    </font>
    <font>
      <b/>
      <i/>
      <sz val="14"/>
      <color theme="1"/>
      <name val="Arial Narrow"/>
      <family val="2"/>
    </font>
    <font>
      <sz val="12"/>
      <color theme="1"/>
      <name val="Calibri"/>
      <family val="2"/>
      <scheme val="minor"/>
    </font>
    <font>
      <b/>
      <sz val="12"/>
      <color theme="1"/>
      <name val="Arial Narrow"/>
      <family val="2"/>
    </font>
    <font>
      <sz val="12"/>
      <color theme="1"/>
      <name val="Arial Narrow"/>
      <family val="2"/>
    </font>
    <font>
      <sz val="12"/>
      <color rgb="FFFF0000"/>
      <name val="Arial Narrow"/>
      <family val="2"/>
    </font>
    <font>
      <u/>
      <sz val="11"/>
      <color theme="10"/>
      <name val="Calibri"/>
      <family val="2"/>
      <scheme val="minor"/>
    </font>
    <font>
      <u/>
      <sz val="12"/>
      <color theme="10"/>
      <name val="Calibri"/>
      <family val="2"/>
      <scheme val="minor"/>
    </font>
    <font>
      <b/>
      <sz val="11"/>
      <color theme="1"/>
      <name val="Arial Narrow"/>
      <family val="2"/>
    </font>
    <font>
      <b/>
      <sz val="12"/>
      <color rgb="FFFF0000"/>
      <name val="Calibri"/>
      <family val="2"/>
      <scheme val="minor"/>
    </font>
    <font>
      <b/>
      <sz val="14"/>
      <color rgb="FFFF0000"/>
      <name val="Calibri"/>
      <family val="2"/>
      <scheme val="minor"/>
    </font>
    <font>
      <b/>
      <i/>
      <sz val="12"/>
      <color theme="1"/>
      <name val="Calibri"/>
      <family val="2"/>
      <scheme val="minor"/>
    </font>
    <font>
      <sz val="11"/>
      <color rgb="FFFF0000"/>
      <name val="Calibri"/>
      <family val="2"/>
      <scheme val="minor"/>
    </font>
    <font>
      <sz val="12"/>
      <color theme="1"/>
      <name val="Arial Black"/>
      <family val="2"/>
    </font>
    <font>
      <b/>
      <sz val="12"/>
      <color theme="1"/>
      <name val="Arial Black"/>
      <family val="2"/>
    </font>
    <font>
      <sz val="10"/>
      <color theme="1"/>
      <name val="Calibri"/>
      <family val="2"/>
      <scheme val="minor"/>
    </font>
    <font>
      <b/>
      <sz val="16"/>
      <color rgb="FFFF0000"/>
      <name val="Calibri"/>
      <family val="2"/>
      <scheme val="minor"/>
    </font>
    <font>
      <b/>
      <sz val="10"/>
      <color theme="1"/>
      <name val="Arial Narrow"/>
      <family val="2"/>
    </font>
    <font>
      <b/>
      <sz val="10"/>
      <color theme="1"/>
      <name val="Calibri"/>
      <family val="2"/>
      <scheme val="minor"/>
    </font>
    <font>
      <b/>
      <sz val="9"/>
      <color theme="1"/>
      <name val="Arial Narrow"/>
      <family val="2"/>
    </font>
    <font>
      <b/>
      <sz val="11"/>
      <color rgb="FFFF0000"/>
      <name val="Arial Narrow"/>
      <family val="2"/>
    </font>
    <font>
      <sz val="14"/>
      <color theme="3"/>
      <name val="Marlett"/>
      <charset val="2"/>
    </font>
    <font>
      <b/>
      <sz val="14"/>
      <color theme="3"/>
      <name val="Marlett"/>
      <charset val="2"/>
    </font>
    <font>
      <sz val="11"/>
      <color rgb="FF000000"/>
      <name val="Arial Narrow"/>
      <family val="2"/>
    </font>
    <font>
      <b/>
      <sz val="12"/>
      <color theme="4"/>
      <name val="Calibri"/>
      <family val="2"/>
      <scheme val="minor"/>
    </font>
    <font>
      <b/>
      <sz val="11"/>
      <color rgb="FFFF0000"/>
      <name val="Calibri"/>
      <family val="2"/>
      <scheme val="minor"/>
    </font>
    <font>
      <i/>
      <sz val="11"/>
      <color theme="1"/>
      <name val="Calibri"/>
      <family val="2"/>
      <scheme val="minor"/>
    </font>
    <font>
      <sz val="9"/>
      <color theme="1"/>
      <name val="Arial Narrow"/>
      <family val="2"/>
    </font>
    <font>
      <sz val="11"/>
      <color theme="9"/>
      <name val="Calibri"/>
      <family val="2"/>
      <scheme val="minor"/>
    </font>
    <font>
      <i/>
      <sz val="11"/>
      <color theme="9"/>
      <name val="Calibri"/>
      <family val="2"/>
      <scheme val="minor"/>
    </font>
    <font>
      <b/>
      <i/>
      <sz val="9"/>
      <color theme="1"/>
      <name val="Calibri"/>
      <family val="2"/>
      <scheme val="minor"/>
    </font>
    <font>
      <b/>
      <sz val="8"/>
      <color theme="1"/>
      <name val="Arial Narrow"/>
      <family val="2"/>
    </font>
    <font>
      <sz val="10"/>
      <color theme="1"/>
      <name val="Arial Narrow"/>
      <family val="2"/>
    </font>
    <font>
      <sz val="9"/>
      <color theme="1"/>
      <name val="Calibri"/>
      <family val="2"/>
      <scheme val="minor"/>
    </font>
    <font>
      <sz val="16"/>
      <color theme="1"/>
      <name val="Marlett"/>
      <charset val="2"/>
    </font>
    <font>
      <sz val="8"/>
      <color theme="1"/>
      <name val="Calibri"/>
      <family val="2"/>
      <scheme val="minor"/>
    </font>
    <font>
      <sz val="8"/>
      <color theme="1"/>
      <name val="Arial Narrow"/>
      <family val="2"/>
    </font>
    <font>
      <i/>
      <sz val="10"/>
      <color theme="1"/>
      <name val="Calibri"/>
      <family val="2"/>
      <scheme val="minor"/>
    </font>
    <font>
      <i/>
      <sz val="11"/>
      <color rgb="FFFF0000"/>
      <name val="Calibri"/>
      <family val="2"/>
      <scheme val="minor"/>
    </font>
    <font>
      <sz val="16"/>
      <color rgb="FFFF0000"/>
      <name val="Marlett"/>
      <charset val="2"/>
    </font>
    <font>
      <u/>
      <sz val="10"/>
      <color theme="10"/>
      <name val="Calibri"/>
      <family val="2"/>
      <scheme val="minor"/>
    </font>
    <font>
      <sz val="10"/>
      <color rgb="FFFF0000"/>
      <name val="Arial Narrow"/>
      <family val="2"/>
    </font>
    <font>
      <i/>
      <sz val="10"/>
      <color theme="1"/>
      <name val="Arial Narrow"/>
      <family val="2"/>
    </font>
    <font>
      <b/>
      <i/>
      <sz val="10"/>
      <color theme="1"/>
      <name val="Arial Narrow"/>
      <family val="2"/>
    </font>
    <font>
      <b/>
      <sz val="10"/>
      <color rgb="FFFF0000"/>
      <name val="Arial Narrow"/>
      <family val="2"/>
    </font>
    <font>
      <b/>
      <sz val="16"/>
      <color rgb="FFFF0000"/>
      <name val="Marlett"/>
      <charset val="2"/>
    </font>
    <font>
      <u/>
      <sz val="10"/>
      <color theme="1"/>
      <name val="Calibri"/>
      <family val="2"/>
      <scheme val="minor"/>
    </font>
    <font>
      <b/>
      <u/>
      <sz val="10"/>
      <color theme="1"/>
      <name val="Calibri"/>
      <family val="2"/>
      <scheme val="minor"/>
    </font>
    <font>
      <b/>
      <sz val="10"/>
      <color rgb="FFFF0000"/>
      <name val="Calibri"/>
      <family val="2"/>
      <scheme val="minor"/>
    </font>
    <font>
      <u/>
      <sz val="11"/>
      <color rgb="FFFF0000"/>
      <name val="Calibri"/>
      <family val="2"/>
      <scheme val="minor"/>
    </font>
    <font>
      <sz val="11"/>
      <color theme="10"/>
      <name val="Calibri"/>
      <family val="2"/>
      <scheme val="minor"/>
    </font>
    <font>
      <b/>
      <sz val="12"/>
      <color rgb="FFFF0000"/>
      <name val="Arial Narrow"/>
      <family val="2"/>
    </font>
    <font>
      <sz val="10"/>
      <color theme="3"/>
      <name val="HP Simplified Light"/>
      <family val="2"/>
    </font>
    <font>
      <b/>
      <sz val="16"/>
      <color rgb="FFFF0000"/>
      <name val="Calibri Light"/>
      <family val="2"/>
      <scheme val="major"/>
    </font>
    <font>
      <b/>
      <sz val="18"/>
      <color theme="1"/>
      <name val="Arial Black"/>
      <family val="2"/>
    </font>
    <font>
      <u/>
      <sz val="10"/>
      <color theme="1"/>
      <name val="Arial Narrow"/>
      <family val="2"/>
    </font>
    <font>
      <b/>
      <sz val="10"/>
      <color rgb="FF58595B"/>
      <name val="Arial"/>
      <family val="2"/>
    </font>
    <font>
      <b/>
      <sz val="11"/>
      <color rgb="FF00B050"/>
      <name val="Arial Narrow"/>
      <family val="2"/>
    </font>
    <font>
      <b/>
      <sz val="14"/>
      <color theme="1"/>
      <name val="Bodoni MT"/>
      <family val="1"/>
    </font>
    <font>
      <b/>
      <sz val="9"/>
      <color theme="1"/>
      <name val="Calibri"/>
      <family val="2"/>
      <scheme val="minor"/>
    </font>
    <font>
      <b/>
      <sz val="16"/>
      <color theme="4"/>
      <name val="Arial Black"/>
      <family val="2"/>
    </font>
    <font>
      <b/>
      <sz val="16"/>
      <color theme="1"/>
      <name val="Bodoni MT"/>
      <family val="1"/>
    </font>
    <font>
      <sz val="16"/>
      <color theme="1"/>
      <name val="Calibri"/>
      <family val="2"/>
      <scheme val="minor"/>
    </font>
    <font>
      <b/>
      <sz val="12"/>
      <color theme="1"/>
      <name val="Calibri Light"/>
      <family val="2"/>
      <scheme val="major"/>
    </font>
    <font>
      <b/>
      <sz val="11"/>
      <color theme="1"/>
      <name val="Calibri Light"/>
      <family val="2"/>
      <scheme val="major"/>
    </font>
    <font>
      <sz val="11"/>
      <color theme="1"/>
      <name val="Calibri Light"/>
      <family val="2"/>
      <scheme val="major"/>
    </font>
    <font>
      <sz val="10"/>
      <name val="Arial Narrow"/>
      <family val="2"/>
    </font>
    <font>
      <b/>
      <sz val="10"/>
      <name val="Arial Narrow"/>
      <family val="2"/>
    </font>
    <font>
      <i/>
      <sz val="11"/>
      <color rgb="FFFF0000"/>
      <name val="Arial Narrow"/>
      <family val="2"/>
    </font>
    <font>
      <sz val="11"/>
      <color theme="1"/>
      <name val="HP Simplified Light"/>
      <family val="2"/>
    </font>
    <font>
      <sz val="11"/>
      <color theme="3"/>
      <name val="Marlett"/>
      <charset val="2"/>
    </font>
    <font>
      <sz val="11"/>
      <color rgb="FFFF0000"/>
      <name val="Marlett"/>
      <charset val="2"/>
    </font>
    <font>
      <sz val="12"/>
      <color theme="3"/>
      <name val="Marlett"/>
      <charset val="2"/>
    </font>
    <font>
      <b/>
      <u/>
      <sz val="11"/>
      <color theme="1"/>
      <name val="Arial Narrow"/>
      <family val="2"/>
    </font>
    <font>
      <b/>
      <sz val="10"/>
      <color theme="3"/>
      <name val="HP Simplified Light"/>
      <family val="2"/>
    </font>
    <font>
      <b/>
      <sz val="10"/>
      <color rgb="FFFF0000"/>
      <name val="HP Simplified Light"/>
      <family val="2"/>
    </font>
    <font>
      <b/>
      <sz val="11"/>
      <color theme="1"/>
      <name val="HP Simplified"/>
      <family val="2"/>
    </font>
    <font>
      <i/>
      <sz val="14"/>
      <color theme="1"/>
      <name val="Arial Narrow"/>
      <family val="2"/>
    </font>
    <font>
      <b/>
      <sz val="10"/>
      <color theme="1"/>
      <name val="HP Simplified Light"/>
      <family val="2"/>
    </font>
    <font>
      <sz val="10"/>
      <color rgb="FFFF0000"/>
      <name val="HP Simplified Light"/>
      <family val="2"/>
    </font>
    <font>
      <sz val="14"/>
      <name val="Marlett"/>
      <charset val="2"/>
    </font>
    <font>
      <sz val="14"/>
      <color rgb="FFFF0000"/>
      <name val="Calibri"/>
      <family val="2"/>
      <scheme val="minor"/>
    </font>
    <font>
      <b/>
      <u/>
      <sz val="12"/>
      <color theme="1"/>
      <name val="Calibri"/>
      <family val="2"/>
      <scheme val="minor"/>
    </font>
    <font>
      <u/>
      <sz val="12"/>
      <color theme="1"/>
      <name val="Calibri"/>
      <family val="2"/>
      <scheme val="minor"/>
    </font>
    <font>
      <sz val="8"/>
      <color rgb="FF000000"/>
      <name val="Arial"/>
      <family val="2"/>
    </font>
    <font>
      <b/>
      <sz val="8"/>
      <color rgb="FF000000"/>
      <name val="Arial"/>
      <family val="2"/>
    </font>
    <font>
      <b/>
      <sz val="14"/>
      <color rgb="FFFF0000"/>
      <name val="Harrington"/>
      <family val="5"/>
    </font>
    <font>
      <b/>
      <u/>
      <sz val="16"/>
      <color theme="1"/>
      <name val="Calibri"/>
      <family val="2"/>
      <scheme val="minor"/>
    </font>
    <font>
      <sz val="14"/>
      <color theme="1"/>
      <name val="Arial Narrow"/>
      <family val="2"/>
    </font>
    <font>
      <i/>
      <sz val="14"/>
      <color theme="1"/>
      <name val="Calibri"/>
      <family val="2"/>
      <scheme val="minor"/>
    </font>
    <font>
      <i/>
      <sz val="13"/>
      <color theme="1"/>
      <name val="Calibri"/>
      <family val="2"/>
      <scheme val="minor"/>
    </font>
    <font>
      <sz val="13.5"/>
      <color theme="1"/>
      <name val="Calibri"/>
      <family val="2"/>
      <scheme val="minor"/>
    </font>
  </fonts>
  <fills count="36">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2D69B"/>
        <bgColor indexed="64"/>
      </patternFill>
    </fill>
    <fill>
      <patternFill patternType="solid">
        <fgColor rgb="FFC6D9F1"/>
        <bgColor indexed="64"/>
      </patternFill>
    </fill>
    <fill>
      <patternFill patternType="solid">
        <fgColor rgb="FFFBD4B4"/>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5"/>
        <bgColor indexed="64"/>
      </patternFill>
    </fill>
    <fill>
      <patternFill patternType="solid">
        <fgColor rgb="FFFFC0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2"/>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8" tint="-0.499984740745262"/>
        <bgColor indexed="64"/>
      </patternFill>
    </fill>
    <fill>
      <patternFill patternType="solid">
        <fgColor theme="4"/>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8"/>
        <bgColor indexed="64"/>
      </patternFill>
    </fill>
    <fill>
      <patternFill patternType="solid">
        <fgColor theme="0"/>
        <bgColor indexed="64"/>
      </patternFill>
    </fill>
    <fill>
      <patternFill patternType="solid">
        <fgColor rgb="FFFFFFFF"/>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ck">
        <color rgb="FFFF0000"/>
      </top>
      <bottom/>
      <diagonal/>
    </border>
    <border>
      <left/>
      <right style="thick">
        <color rgb="FFFF0000"/>
      </right>
      <top style="thick">
        <color rgb="FFFF0000"/>
      </top>
      <bottom/>
      <diagonal/>
    </border>
    <border>
      <left/>
      <right style="thick">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double">
        <color indexed="64"/>
      </bottom>
      <diagonal/>
    </border>
  </borders>
  <cellStyleXfs count="4">
    <xf numFmtId="0" fontId="0" fillId="0" borderId="0"/>
    <xf numFmtId="9" fontId="7" fillId="0" borderId="0" applyFont="0" applyFill="0" applyBorder="0" applyAlignment="0" applyProtection="0"/>
    <xf numFmtId="0" fontId="23" fillId="0" borderId="0" applyNumberFormat="0" applyFill="0" applyBorder="0" applyAlignment="0" applyProtection="0"/>
    <xf numFmtId="44" fontId="7" fillId="0" borderId="0" applyFont="0" applyFill="0" applyBorder="0" applyAlignment="0" applyProtection="0"/>
  </cellStyleXfs>
  <cellXfs count="910">
    <xf numFmtId="0" fontId="0" fillId="0" borderId="0" xfId="0"/>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Fill="1" applyAlignment="1">
      <alignment horizontal="center"/>
    </xf>
    <xf numFmtId="0" fontId="0" fillId="0" borderId="0" xfId="0" applyFill="1" applyAlignment="1">
      <alignment horizontal="center"/>
    </xf>
    <xf numFmtId="0" fontId="10" fillId="0" borderId="0" xfId="0" applyFont="1"/>
    <xf numFmtId="0" fontId="15" fillId="0" borderId="0" xfId="0" applyFont="1"/>
    <xf numFmtId="14" fontId="0" fillId="0" borderId="0" xfId="0" applyNumberFormat="1"/>
    <xf numFmtId="0" fontId="9" fillId="0" borderId="0" xfId="0" applyFont="1" applyAlignment="1">
      <alignment horizontal="center"/>
    </xf>
    <xf numFmtId="0" fontId="18" fillId="0"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center" vertical="center"/>
    </xf>
    <xf numFmtId="0" fontId="19" fillId="0" borderId="0" xfId="0" applyFont="1"/>
    <xf numFmtId="0" fontId="19" fillId="0" borderId="0" xfId="0" applyFont="1" applyAlignment="1">
      <alignment horizontal="center"/>
    </xf>
    <xf numFmtId="0" fontId="19" fillId="0" borderId="0" xfId="0" applyFont="1" applyAlignment="1">
      <alignment horizontal="center" vertical="center"/>
    </xf>
    <xf numFmtId="0" fontId="26" fillId="0" borderId="0" xfId="0" applyFont="1" applyAlignment="1">
      <alignment horizontal="center" vertical="center"/>
    </xf>
    <xf numFmtId="0" fontId="0" fillId="0" borderId="0" xfId="0" applyFont="1" applyAlignment="1">
      <alignment vertical="top"/>
    </xf>
    <xf numFmtId="0" fontId="19" fillId="0" borderId="0" xfId="0" applyFont="1" applyAlignment="1">
      <alignment horizontal="left" vertical="top"/>
    </xf>
    <xf numFmtId="0" fontId="19" fillId="0" borderId="0" xfId="0" applyFont="1" applyAlignment="1">
      <alignment vertical="top"/>
    </xf>
    <xf numFmtId="0" fontId="2" fillId="0" borderId="0" xfId="0" applyFont="1" applyAlignment="1">
      <alignment horizontal="left" vertical="top"/>
    </xf>
    <xf numFmtId="0" fontId="28" fillId="0" borderId="0" xfId="0" applyFont="1" applyAlignment="1">
      <alignment horizontal="left" vertical="top"/>
    </xf>
    <xf numFmtId="0" fontId="2" fillId="0" borderId="0" xfId="0" applyFont="1" applyAlignment="1">
      <alignment vertical="top"/>
    </xf>
    <xf numFmtId="0" fontId="26" fillId="0" borderId="0" xfId="0" applyFont="1" applyAlignment="1">
      <alignment horizontal="center" vertical="top"/>
    </xf>
    <xf numFmtId="0" fontId="19" fillId="2" borderId="0" xfId="0" applyFont="1" applyFill="1" applyAlignment="1">
      <alignment vertical="top"/>
    </xf>
    <xf numFmtId="0" fontId="19" fillId="0" borderId="0" xfId="0" applyFont="1" applyAlignment="1">
      <alignment horizontal="center" vertical="top"/>
    </xf>
    <xf numFmtId="0" fontId="15" fillId="0" borderId="0" xfId="0" applyFont="1" applyAlignment="1">
      <alignment horizontal="center" vertical="center"/>
    </xf>
    <xf numFmtId="0" fontId="15" fillId="0" borderId="0" xfId="0" applyFont="1" applyAlignment="1">
      <alignment vertical="center"/>
    </xf>
    <xf numFmtId="14" fontId="19" fillId="0" borderId="0" xfId="0" applyNumberFormat="1" applyFont="1" applyAlignment="1">
      <alignment horizontal="center"/>
    </xf>
    <xf numFmtId="0" fontId="28" fillId="0" borderId="0" xfId="0" applyFont="1" applyAlignment="1">
      <alignment horizontal="center" vertical="center"/>
    </xf>
    <xf numFmtId="0" fontId="29" fillId="0" borderId="0" xfId="0" applyFont="1" applyAlignment="1">
      <alignment vertical="center"/>
    </xf>
    <xf numFmtId="0" fontId="19" fillId="12" borderId="0" xfId="0" applyFont="1" applyFill="1" applyBorder="1" applyAlignment="1">
      <alignment horizontal="center" vertical="center"/>
    </xf>
    <xf numFmtId="0" fontId="16" fillId="3" borderId="0" xfId="0" applyFont="1" applyFill="1" applyBorder="1" applyAlignment="1">
      <alignment horizontal="center" vertical="center"/>
    </xf>
    <xf numFmtId="0" fontId="29" fillId="0" borderId="0" xfId="0" applyFont="1"/>
    <xf numFmtId="0" fontId="2" fillId="12" borderId="0" xfId="0" applyFont="1" applyFill="1" applyBorder="1" applyAlignment="1">
      <alignment horizontal="center" vertical="center"/>
    </xf>
    <xf numFmtId="9" fontId="30" fillId="0" borderId="0" xfId="1" applyFont="1" applyAlignment="1">
      <alignment horizontal="center" vertical="center"/>
    </xf>
    <xf numFmtId="9" fontId="31" fillId="0" borderId="0" xfId="0" applyNumberFormat="1" applyFont="1" applyAlignment="1">
      <alignment horizontal="center" vertical="center"/>
    </xf>
    <xf numFmtId="9" fontId="30" fillId="0" borderId="16" xfId="1" applyFont="1" applyBorder="1" applyAlignment="1">
      <alignment horizontal="center" vertical="center"/>
    </xf>
    <xf numFmtId="9" fontId="30" fillId="0" borderId="17" xfId="1" applyFont="1" applyBorder="1" applyAlignment="1">
      <alignment horizontal="center" vertical="center"/>
    </xf>
    <xf numFmtId="14" fontId="0" fillId="0" borderId="15" xfId="0" applyNumberFormat="1" applyBorder="1"/>
    <xf numFmtId="0" fontId="2" fillId="3" borderId="0" xfId="0" applyFont="1" applyFill="1" applyBorder="1" applyAlignment="1">
      <alignment horizontal="center" vertical="center"/>
    </xf>
    <xf numFmtId="0" fontId="19"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19" fillId="0" borderId="0" xfId="0" applyFont="1" applyFill="1" applyBorder="1" applyAlignment="1">
      <alignment horizontal="center" vertical="center"/>
    </xf>
    <xf numFmtId="0" fontId="9" fillId="0" borderId="0" xfId="0" applyFont="1" applyFill="1" applyBorder="1" applyAlignment="1">
      <alignment horizontal="center" vertical="center"/>
    </xf>
    <xf numFmtId="9" fontId="9" fillId="0" borderId="0" xfId="1" applyFont="1" applyFill="1" applyBorder="1" applyAlignment="1">
      <alignment horizontal="center" vertical="center"/>
    </xf>
    <xf numFmtId="9" fontId="9" fillId="0" borderId="0" xfId="0" applyNumberFormat="1" applyFont="1" applyFill="1" applyBorder="1" applyAlignment="1">
      <alignment horizontal="center" vertical="center"/>
    </xf>
    <xf numFmtId="0" fontId="0" fillId="0" borderId="0" xfId="0" applyFont="1" applyFill="1" applyAlignment="1">
      <alignment horizontal="left" vertical="center" wrapText="1"/>
    </xf>
    <xf numFmtId="0" fontId="1" fillId="0" borderId="0" xfId="0" applyFont="1"/>
    <xf numFmtId="0" fontId="0" fillId="0" borderId="0" xfId="0" applyFill="1"/>
    <xf numFmtId="15" fontId="0" fillId="0" borderId="0" xfId="0" applyNumberFormat="1" applyFill="1" applyAlignment="1">
      <alignment horizontal="center"/>
    </xf>
    <xf numFmtId="0" fontId="4" fillId="0" borderId="0" xfId="0" applyFont="1"/>
    <xf numFmtId="0" fontId="29" fillId="0" borderId="0" xfId="0" applyFont="1" applyAlignment="1">
      <alignment horizontal="center" vertical="center"/>
    </xf>
    <xf numFmtId="16" fontId="9" fillId="2" borderId="0" xfId="0" applyNumberFormat="1" applyFont="1" applyFill="1" applyAlignment="1">
      <alignment horizontal="center" vertical="center"/>
    </xf>
    <xf numFmtId="16" fontId="9" fillId="2" borderId="18" xfId="0" applyNumberFormat="1" applyFont="1" applyFill="1" applyBorder="1" applyAlignment="1">
      <alignment horizontal="center" vertical="center"/>
    </xf>
    <xf numFmtId="16" fontId="9" fillId="2" borderId="19" xfId="0" applyNumberFormat="1" applyFont="1" applyFill="1" applyBorder="1" applyAlignment="1">
      <alignment horizontal="center" vertical="center"/>
    </xf>
    <xf numFmtId="0" fontId="33" fillId="0" borderId="0" xfId="0" applyFont="1" applyAlignment="1">
      <alignment horizontal="center" vertical="center"/>
    </xf>
    <xf numFmtId="0" fontId="21" fillId="0" borderId="13"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9" xfId="0" applyFont="1" applyBorder="1" applyAlignment="1">
      <alignment horizontal="justify" vertical="top" wrapText="1"/>
    </xf>
    <xf numFmtId="0" fontId="13" fillId="0" borderId="13" xfId="0" applyFont="1" applyBorder="1" applyAlignment="1">
      <alignment vertical="top" wrapText="1"/>
    </xf>
    <xf numFmtId="0" fontId="21" fillId="0" borderId="9" xfId="0" applyFont="1" applyBorder="1" applyAlignment="1">
      <alignment horizontal="center" vertical="top" wrapText="1"/>
    </xf>
    <xf numFmtId="0" fontId="15" fillId="0" borderId="0" xfId="0" applyFont="1" applyAlignment="1">
      <alignment vertical="top"/>
    </xf>
    <xf numFmtId="0" fontId="21" fillId="0" borderId="20" xfId="0" applyFont="1" applyBorder="1" applyAlignment="1">
      <alignment vertical="top" wrapText="1"/>
    </xf>
    <xf numFmtId="0" fontId="21" fillId="0" borderId="23" xfId="0" applyFont="1" applyBorder="1" applyAlignment="1">
      <alignment horizontal="center" vertical="top" wrapText="1"/>
    </xf>
    <xf numFmtId="0" fontId="21" fillId="0" borderId="23" xfId="0" applyFont="1" applyBorder="1" applyAlignment="1">
      <alignment horizontal="justify" vertical="top" wrapText="1"/>
    </xf>
    <xf numFmtId="0" fontId="23" fillId="0" borderId="3" xfId="2" applyFont="1" applyBorder="1" applyAlignment="1">
      <alignment vertical="top" wrapText="1"/>
    </xf>
    <xf numFmtId="0" fontId="23" fillId="0" borderId="23" xfId="2" applyFont="1" applyBorder="1" applyAlignment="1">
      <alignment vertical="top" wrapText="1"/>
    </xf>
    <xf numFmtId="0" fontId="23" fillId="0" borderId="23" xfId="2" applyBorder="1" applyAlignment="1">
      <alignment vertical="top" wrapText="1"/>
    </xf>
    <xf numFmtId="0" fontId="19" fillId="0" borderId="0" xfId="0" applyFont="1" applyFill="1" applyAlignment="1">
      <alignment vertical="top"/>
    </xf>
    <xf numFmtId="0" fontId="21" fillId="0" borderId="8" xfId="0" applyFont="1" applyFill="1" applyBorder="1" applyAlignment="1">
      <alignment horizontal="center" vertical="top" wrapText="1"/>
    </xf>
    <xf numFmtId="0" fontId="19" fillId="0" borderId="0" xfId="0" applyFont="1" applyFill="1" applyAlignment="1">
      <alignment horizontal="center" vertical="top"/>
    </xf>
    <xf numFmtId="0" fontId="13" fillId="0" borderId="20" xfId="0" applyFont="1" applyBorder="1" applyAlignment="1">
      <alignment vertical="top" wrapText="1"/>
    </xf>
    <xf numFmtId="0" fontId="34" fillId="5" borderId="5" xfId="0" applyFont="1" applyFill="1" applyBorder="1" applyAlignment="1">
      <alignment horizontal="center" vertical="top" wrapText="1"/>
    </xf>
    <xf numFmtId="0" fontId="25" fillId="0" borderId="20" xfId="0" applyFont="1" applyBorder="1" applyAlignment="1">
      <alignment horizontal="left" vertical="top" wrapText="1"/>
    </xf>
    <xf numFmtId="0" fontId="13" fillId="0" borderId="23" xfId="0" applyFont="1" applyBorder="1" applyAlignment="1">
      <alignment vertical="top" wrapText="1"/>
    </xf>
    <xf numFmtId="0" fontId="25" fillId="2" borderId="13" xfId="0" applyFont="1" applyFill="1" applyBorder="1" applyAlignment="1">
      <alignment horizontal="center" vertical="top" wrapText="1"/>
    </xf>
    <xf numFmtId="0" fontId="34" fillId="10" borderId="5" xfId="0" applyFont="1" applyFill="1" applyBorder="1" applyAlignment="1">
      <alignment horizontal="center" vertical="top" wrapText="1"/>
    </xf>
    <xf numFmtId="0" fontId="34" fillId="15" borderId="5" xfId="0" applyFont="1" applyFill="1" applyBorder="1" applyAlignment="1">
      <alignment horizontal="center" vertical="top" wrapText="1"/>
    </xf>
    <xf numFmtId="0" fontId="34" fillId="9" borderId="5" xfId="0" applyFont="1" applyFill="1" applyBorder="1" applyAlignment="1">
      <alignment horizontal="center" vertical="top" wrapText="1"/>
    </xf>
    <xf numFmtId="0" fontId="34" fillId="17" borderId="5" xfId="0" applyFont="1" applyFill="1" applyBorder="1" applyAlignment="1">
      <alignment horizontal="center" vertical="top" wrapText="1"/>
    </xf>
    <xf numFmtId="0" fontId="34" fillId="18" borderId="5" xfId="0" applyFont="1" applyFill="1" applyBorder="1" applyAlignment="1">
      <alignment horizontal="center" vertical="top" wrapText="1"/>
    </xf>
    <xf numFmtId="0" fontId="23" fillId="0" borderId="20" xfId="2" applyBorder="1" applyAlignment="1">
      <alignment vertical="top" wrapText="1"/>
    </xf>
    <xf numFmtId="0" fontId="38" fillId="0" borderId="9" xfId="0" applyFont="1" applyBorder="1" applyAlignment="1">
      <alignment horizontal="center" vertical="top" wrapText="1"/>
    </xf>
    <xf numFmtId="0" fontId="39" fillId="0" borderId="20" xfId="0" applyFont="1" applyBorder="1" applyAlignment="1">
      <alignment horizontal="center" vertical="top" wrapText="1"/>
    </xf>
    <xf numFmtId="0" fontId="38" fillId="2" borderId="20" xfId="0" applyFont="1" applyFill="1" applyBorder="1" applyAlignment="1">
      <alignment horizontal="center" vertical="top" wrapText="1"/>
    </xf>
    <xf numFmtId="0" fontId="38" fillId="0" borderId="20" xfId="0" applyFont="1" applyBorder="1" applyAlignment="1">
      <alignment horizontal="center" vertical="top" wrapText="1"/>
    </xf>
    <xf numFmtId="0" fontId="38" fillId="0" borderId="23" xfId="0" applyFont="1" applyBorder="1" applyAlignment="1">
      <alignment horizontal="center" vertical="top" wrapText="1"/>
    </xf>
    <xf numFmtId="0" fontId="13" fillId="0" borderId="20" xfId="0" applyFont="1" applyFill="1" applyBorder="1" applyAlignment="1">
      <alignment vertical="top" wrapText="1"/>
    </xf>
    <xf numFmtId="0" fontId="13" fillId="0" borderId="20" xfId="0" applyFont="1" applyFill="1" applyBorder="1" applyAlignment="1">
      <alignment horizontal="center" vertical="top" wrapText="1"/>
    </xf>
    <xf numFmtId="0" fontId="13" fillId="0" borderId="23" xfId="0" applyFont="1" applyFill="1" applyBorder="1" applyAlignment="1">
      <alignment vertical="top" wrapText="1"/>
    </xf>
    <xf numFmtId="15" fontId="13" fillId="0" borderId="20" xfId="0" applyNumberFormat="1" applyFont="1" applyFill="1" applyBorder="1" applyAlignment="1">
      <alignment horizontal="center" vertical="top" wrapText="1"/>
    </xf>
    <xf numFmtId="0" fontId="13" fillId="0" borderId="23" xfId="0" applyFont="1" applyFill="1" applyBorder="1" applyAlignment="1">
      <alignment horizontal="center" vertical="top" wrapText="1"/>
    </xf>
    <xf numFmtId="0" fontId="40" fillId="0" borderId="20" xfId="0" applyFont="1" applyFill="1" applyBorder="1" applyAlignment="1">
      <alignment vertical="top" wrapText="1"/>
    </xf>
    <xf numFmtId="0" fontId="17" fillId="0" borderId="13" xfId="0" applyFont="1" applyFill="1" applyBorder="1" applyAlignment="1">
      <alignment horizontal="center" vertical="top" wrapText="1"/>
    </xf>
    <xf numFmtId="15" fontId="13" fillId="0" borderId="13" xfId="0" applyNumberFormat="1"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13" xfId="0" applyFont="1" applyFill="1" applyBorder="1" applyAlignment="1">
      <alignment horizontal="justify" vertical="top" wrapText="1"/>
    </xf>
    <xf numFmtId="0" fontId="23" fillId="0" borderId="8" xfId="2" applyFont="1" applyBorder="1" applyAlignment="1">
      <alignment vertical="top" wrapText="1"/>
    </xf>
    <xf numFmtId="0" fontId="41" fillId="0" borderId="0" xfId="0" applyFont="1" applyAlignment="1">
      <alignment horizontal="right" vertical="top"/>
    </xf>
    <xf numFmtId="0" fontId="25" fillId="0" borderId="9" xfId="0" applyFont="1" applyBorder="1" applyAlignment="1">
      <alignment vertical="center" wrapText="1"/>
    </xf>
    <xf numFmtId="0" fontId="25" fillId="0" borderId="20" xfId="0" applyFont="1" applyBorder="1" applyAlignment="1">
      <alignment vertical="center" wrapText="1"/>
    </xf>
    <xf numFmtId="0" fontId="25" fillId="0" borderId="13" xfId="0" applyFont="1" applyBorder="1" applyAlignment="1">
      <alignment vertical="center" wrapText="1"/>
    </xf>
    <xf numFmtId="0" fontId="39" fillId="0" borderId="20" xfId="0" applyFont="1" applyBorder="1" applyAlignment="1">
      <alignment vertical="top" wrapText="1"/>
    </xf>
    <xf numFmtId="9" fontId="9" fillId="0" borderId="0" xfId="1" applyFont="1" applyAlignment="1">
      <alignment horizontal="left" vertical="top"/>
    </xf>
    <xf numFmtId="0" fontId="19" fillId="0" borderId="24" xfId="0" applyFont="1" applyBorder="1" applyAlignment="1">
      <alignment horizontal="left" vertical="top"/>
    </xf>
    <xf numFmtId="0" fontId="39" fillId="0" borderId="14" xfId="0" applyFont="1" applyBorder="1" applyAlignment="1">
      <alignment vertical="top" wrapText="1"/>
    </xf>
    <xf numFmtId="0" fontId="21" fillId="0" borderId="9" xfId="0" applyFont="1" applyBorder="1" applyAlignment="1">
      <alignment vertical="top" wrapText="1"/>
    </xf>
    <xf numFmtId="0" fontId="21" fillId="0" borderId="9" xfId="0" applyFont="1" applyBorder="1" applyAlignment="1">
      <alignment vertical="center" wrapText="1"/>
    </xf>
    <xf numFmtId="0" fontId="21" fillId="0" borderId="9" xfId="0" applyFont="1" applyFill="1" applyBorder="1" applyAlignment="1">
      <alignment horizontal="center" vertical="top" wrapText="1"/>
    </xf>
    <xf numFmtId="0" fontId="0" fillId="0" borderId="0" xfId="0" applyFont="1" applyAlignment="1">
      <alignment horizontal="left" vertical="top"/>
    </xf>
    <xf numFmtId="0" fontId="0" fillId="0" borderId="0" xfId="0" applyFont="1"/>
    <xf numFmtId="0" fontId="1" fillId="0" borderId="0" xfId="0" applyFont="1" applyAlignment="1">
      <alignment horizontal="center"/>
    </xf>
    <xf numFmtId="0" fontId="20" fillId="5" borderId="9" xfId="0" applyFont="1" applyFill="1" applyBorder="1" applyAlignment="1">
      <alignment vertical="top" wrapText="1"/>
    </xf>
    <xf numFmtId="0" fontId="20" fillId="5" borderId="14" xfId="0" applyFont="1" applyFill="1" applyBorder="1" applyAlignment="1">
      <alignment vertical="top" wrapText="1"/>
    </xf>
    <xf numFmtId="0" fontId="20" fillId="5" borderId="13" xfId="0" applyFont="1" applyFill="1" applyBorder="1" applyAlignment="1">
      <alignment vertical="top" wrapText="1"/>
    </xf>
    <xf numFmtId="0" fontId="0" fillId="0" borderId="0" xfId="0" applyFill="1" applyAlignment="1">
      <alignment horizontal="left"/>
    </xf>
    <xf numFmtId="0" fontId="44" fillId="5" borderId="5" xfId="0" applyFont="1" applyFill="1" applyBorder="1" applyAlignment="1">
      <alignment horizontal="center" vertical="top" wrapText="1"/>
    </xf>
    <xf numFmtId="0" fontId="44" fillId="21" borderId="5" xfId="0" applyFont="1" applyFill="1" applyBorder="1" applyAlignment="1">
      <alignment horizontal="center" vertical="top" wrapText="1"/>
    </xf>
    <xf numFmtId="0" fontId="21" fillId="0" borderId="14" xfId="0" applyFont="1" applyBorder="1" applyAlignment="1">
      <alignment vertical="center" wrapText="1"/>
    </xf>
    <xf numFmtId="0" fontId="21" fillId="0" borderId="20" xfId="0" applyFont="1" applyBorder="1" applyAlignment="1">
      <alignment vertical="center" wrapText="1"/>
    </xf>
    <xf numFmtId="0" fontId="32" fillId="0" borderId="25" xfId="0" applyFont="1" applyBorder="1" applyAlignment="1">
      <alignment horizontal="center" vertical="top" wrapText="1"/>
    </xf>
    <xf numFmtId="0" fontId="32" fillId="0" borderId="24" xfId="0" applyFont="1" applyBorder="1" applyAlignment="1">
      <alignment horizontal="center" vertical="top" wrapText="1"/>
    </xf>
    <xf numFmtId="9" fontId="32" fillId="0" borderId="24" xfId="0" applyNumberFormat="1" applyFont="1" applyBorder="1" applyAlignment="1">
      <alignment horizontal="center" vertical="top" wrapText="1"/>
    </xf>
    <xf numFmtId="0" fontId="0" fillId="22" borderId="0" xfId="0" applyFill="1"/>
    <xf numFmtId="0" fontId="47" fillId="4" borderId="0" xfId="0" applyFont="1" applyFill="1" applyAlignment="1">
      <alignment horizontal="center" vertical="center"/>
    </xf>
    <xf numFmtId="0" fontId="45" fillId="4" borderId="0" xfId="0" applyFont="1" applyFill="1"/>
    <xf numFmtId="0" fontId="0" fillId="4" borderId="0" xfId="0" applyFill="1"/>
    <xf numFmtId="0" fontId="29" fillId="0" borderId="0" xfId="0" applyFont="1" applyAlignment="1">
      <alignment horizontal="center"/>
    </xf>
    <xf numFmtId="0" fontId="0" fillId="0" borderId="0" xfId="0" applyAlignment="1">
      <alignment horizontal="left" vertical="top" wrapText="1"/>
    </xf>
    <xf numFmtId="0" fontId="19" fillId="22" borderId="0" xfId="0" applyFont="1" applyFill="1"/>
    <xf numFmtId="0" fontId="49" fillId="0" borderId="9" xfId="0" applyFont="1" applyFill="1" applyBorder="1" applyAlignment="1">
      <alignment horizontal="center" vertical="top" wrapText="1"/>
    </xf>
    <xf numFmtId="0" fontId="50" fillId="0" borderId="24" xfId="0" applyFont="1" applyBorder="1" applyAlignment="1">
      <alignment horizontal="center" vertical="top" wrapText="1"/>
    </xf>
    <xf numFmtId="15" fontId="19" fillId="0" borderId="26" xfId="0" applyNumberFormat="1" applyFont="1" applyBorder="1" applyAlignment="1">
      <alignment horizontal="center" vertical="top" wrapText="1"/>
    </xf>
    <xf numFmtId="0" fontId="44" fillId="4" borderId="5" xfId="0" applyFont="1" applyFill="1" applyBorder="1" applyAlignment="1">
      <alignment horizontal="center" vertical="top" wrapText="1"/>
    </xf>
    <xf numFmtId="0" fontId="52" fillId="0" borderId="24" xfId="0" applyFont="1" applyBorder="1" applyAlignment="1">
      <alignment horizontal="center" vertical="top" wrapText="1"/>
    </xf>
    <xf numFmtId="0" fontId="44" fillId="23" borderId="5" xfId="0" applyFont="1" applyFill="1" applyBorder="1" applyAlignment="1">
      <alignment horizontal="center" vertical="top" wrapText="1"/>
    </xf>
    <xf numFmtId="0" fontId="44" fillId="24" borderId="5" xfId="0" applyFont="1" applyFill="1" applyBorder="1" applyAlignment="1">
      <alignment horizontal="center" vertical="top" wrapText="1"/>
    </xf>
    <xf numFmtId="0" fontId="32" fillId="0" borderId="0" xfId="0" applyFont="1"/>
    <xf numFmtId="0" fontId="54" fillId="0" borderId="0" xfId="0" applyFont="1"/>
    <xf numFmtId="15" fontId="0" fillId="0" borderId="26" xfId="0" applyNumberFormat="1" applyFont="1" applyBorder="1" applyAlignment="1">
      <alignment horizontal="center" vertical="top" wrapText="1"/>
    </xf>
    <xf numFmtId="15" fontId="32" fillId="0" borderId="26" xfId="0" applyNumberFormat="1" applyFont="1" applyBorder="1" applyAlignment="1">
      <alignment horizontal="center" vertical="top" wrapText="1"/>
    </xf>
    <xf numFmtId="0" fontId="55" fillId="0" borderId="0" xfId="0" applyFont="1"/>
    <xf numFmtId="0" fontId="47" fillId="0" borderId="0" xfId="0" applyFont="1" applyFill="1" applyAlignment="1">
      <alignment horizontal="center" vertical="center"/>
    </xf>
    <xf numFmtId="0" fontId="45" fillId="0" borderId="0" xfId="0" applyFont="1" applyFill="1"/>
    <xf numFmtId="0" fontId="53" fillId="4" borderId="5" xfId="0" applyFont="1" applyFill="1" applyBorder="1" applyAlignment="1">
      <alignment horizontal="center" vertical="top" wrapText="1"/>
    </xf>
    <xf numFmtId="0" fontId="44" fillId="22" borderId="5" xfId="0" applyFont="1" applyFill="1" applyBorder="1" applyAlignment="1">
      <alignment horizontal="center" vertical="top" wrapText="1"/>
    </xf>
    <xf numFmtId="164" fontId="32" fillId="0" borderId="24" xfId="0" applyNumberFormat="1" applyFont="1" applyBorder="1" applyAlignment="1">
      <alignment horizontal="center" vertical="top" wrapText="1"/>
    </xf>
    <xf numFmtId="0" fontId="19" fillId="0" borderId="30" xfId="0" applyFont="1" applyBorder="1" applyAlignment="1">
      <alignment horizontal="center" vertical="top"/>
    </xf>
    <xf numFmtId="0" fontId="19" fillId="0" borderId="31" xfId="0" applyFont="1" applyBorder="1" applyAlignment="1">
      <alignment horizontal="center" vertical="top"/>
    </xf>
    <xf numFmtId="0" fontId="19" fillId="0" borderId="32" xfId="0" applyFont="1" applyBorder="1" applyAlignment="1">
      <alignment horizontal="center" vertical="top"/>
    </xf>
    <xf numFmtId="0" fontId="19" fillId="0" borderId="33" xfId="0" applyFont="1" applyBorder="1" applyAlignment="1">
      <alignment horizontal="center" vertical="top"/>
    </xf>
    <xf numFmtId="0" fontId="21" fillId="27" borderId="9" xfId="0" applyFont="1" applyFill="1" applyBorder="1" applyAlignment="1">
      <alignment horizontal="center" vertical="top" wrapText="1"/>
    </xf>
    <xf numFmtId="0" fontId="21" fillId="27" borderId="13" xfId="0" applyFont="1" applyFill="1" applyBorder="1" applyAlignment="1">
      <alignment horizontal="center" vertical="top" wrapText="1"/>
    </xf>
    <xf numFmtId="0" fontId="21" fillId="27" borderId="5" xfId="0" applyFont="1" applyFill="1" applyBorder="1" applyAlignment="1">
      <alignment horizontal="center" vertical="top" wrapText="1"/>
    </xf>
    <xf numFmtId="0" fontId="19" fillId="27" borderId="27" xfId="0" applyFont="1" applyFill="1" applyBorder="1" applyAlignment="1">
      <alignment horizontal="center" vertical="top"/>
    </xf>
    <xf numFmtId="15" fontId="19" fillId="27" borderId="26" xfId="0" applyNumberFormat="1" applyFont="1" applyFill="1" applyBorder="1" applyAlignment="1">
      <alignment horizontal="center" vertical="top" wrapText="1"/>
    </xf>
    <xf numFmtId="0" fontId="19" fillId="27" borderId="26" xfId="0" applyFont="1" applyFill="1" applyBorder="1" applyAlignment="1">
      <alignment horizontal="center" vertical="top"/>
    </xf>
    <xf numFmtId="0" fontId="32" fillId="27" borderId="24" xfId="0" applyFont="1" applyFill="1" applyBorder="1" applyAlignment="1">
      <alignment horizontal="center" vertical="top" wrapText="1"/>
    </xf>
    <xf numFmtId="9" fontId="32" fillId="27" borderId="24" xfId="0" applyNumberFormat="1" applyFont="1" applyFill="1" applyBorder="1" applyAlignment="1">
      <alignment horizontal="center" vertical="top" wrapText="1"/>
    </xf>
    <xf numFmtId="0" fontId="50" fillId="27" borderId="24" xfId="0" applyFont="1" applyFill="1" applyBorder="1" applyAlignment="1">
      <alignment horizontal="center" vertical="top" wrapText="1"/>
    </xf>
    <xf numFmtId="0" fontId="32" fillId="27" borderId="25" xfId="0" applyFont="1" applyFill="1" applyBorder="1" applyAlignment="1">
      <alignment horizontal="center" vertical="top" wrapText="1"/>
    </xf>
    <xf numFmtId="0" fontId="44" fillId="28" borderId="5" xfId="0" applyFont="1" applyFill="1" applyBorder="1" applyAlignment="1">
      <alignment horizontal="center" vertical="top" wrapText="1"/>
    </xf>
    <xf numFmtId="0" fontId="44" fillId="2" borderId="5" xfId="0" applyFont="1" applyFill="1" applyBorder="1" applyAlignment="1">
      <alignment horizontal="center" vertical="top" wrapText="1"/>
    </xf>
    <xf numFmtId="0" fontId="21" fillId="15" borderId="9" xfId="0" applyFont="1" applyFill="1" applyBorder="1" applyAlignment="1">
      <alignment vertical="top" wrapText="1"/>
    </xf>
    <xf numFmtId="0" fontId="34" fillId="5" borderId="21" xfId="0" applyFont="1" applyFill="1" applyBorder="1" applyAlignment="1">
      <alignment horizontal="center" vertical="top" wrapText="1"/>
    </xf>
    <xf numFmtId="0" fontId="34" fillId="9" borderId="21" xfId="0" applyFont="1" applyFill="1" applyBorder="1" applyAlignment="1">
      <alignment horizontal="center" vertical="top" wrapText="1"/>
    </xf>
    <xf numFmtId="0" fontId="32" fillId="0" borderId="34" xfId="0" applyFont="1" applyFill="1" applyBorder="1" applyAlignment="1">
      <alignment horizontal="center" vertical="top" wrapText="1"/>
    </xf>
    <xf numFmtId="0" fontId="56" fillId="0" borderId="9" xfId="0" applyFont="1" applyFill="1" applyBorder="1" applyAlignment="1">
      <alignment vertical="top" wrapText="1"/>
    </xf>
    <xf numFmtId="0" fontId="34" fillId="15" borderId="22" xfId="0" applyFont="1" applyFill="1" applyBorder="1" applyAlignment="1">
      <alignment horizontal="center" vertical="top" wrapText="1"/>
    </xf>
    <xf numFmtId="0" fontId="34" fillId="18" borderId="21" xfId="0" applyFont="1" applyFill="1" applyBorder="1" applyAlignment="1">
      <alignment horizontal="center" vertical="top" wrapText="1"/>
    </xf>
    <xf numFmtId="0" fontId="49" fillId="0" borderId="25" xfId="0" applyFont="1" applyBorder="1" applyAlignment="1">
      <alignment horizontal="left" vertical="top" wrapText="1"/>
    </xf>
    <xf numFmtId="0" fontId="49" fillId="0" borderId="24" xfId="0" applyFont="1" applyBorder="1" applyAlignment="1">
      <alignment horizontal="left" vertical="top" wrapText="1"/>
    </xf>
    <xf numFmtId="0" fontId="49" fillId="0" borderId="24" xfId="0" applyFont="1" applyBorder="1" applyAlignment="1">
      <alignment vertical="top" wrapText="1"/>
    </xf>
    <xf numFmtId="0" fontId="57" fillId="0" borderId="24" xfId="2" applyFont="1" applyBorder="1" applyAlignment="1">
      <alignment vertical="top" wrapText="1"/>
    </xf>
    <xf numFmtId="0" fontId="49" fillId="0" borderId="25" xfId="0" applyFont="1" applyFill="1" applyBorder="1" applyAlignment="1">
      <alignment horizontal="left" vertical="top" wrapText="1"/>
    </xf>
    <xf numFmtId="0" fontId="49" fillId="0" borderId="24" xfId="0" applyFont="1" applyFill="1" applyBorder="1" applyAlignment="1">
      <alignment horizontal="left" vertical="top" wrapText="1"/>
    </xf>
    <xf numFmtId="0" fontId="19" fillId="0" borderId="24" xfId="0" applyFont="1" applyBorder="1" applyAlignment="1">
      <alignment horizontal="left" vertical="top" wrapText="1"/>
    </xf>
    <xf numFmtId="0" fontId="23" fillId="0" borderId="35" xfId="2" applyBorder="1" applyAlignment="1">
      <alignment horizontal="left" vertical="top" wrapText="1"/>
    </xf>
    <xf numFmtId="0" fontId="19" fillId="0" borderId="35" xfId="0" applyFont="1" applyBorder="1" applyAlignment="1">
      <alignment horizontal="left" vertical="top"/>
    </xf>
    <xf numFmtId="0" fontId="24" fillId="0" borderId="35" xfId="2" applyFont="1" applyBorder="1" applyAlignment="1">
      <alignment horizontal="left" vertical="top" wrapText="1"/>
    </xf>
    <xf numFmtId="0" fontId="25" fillId="4" borderId="9" xfId="0" applyFont="1" applyFill="1" applyBorder="1" applyAlignment="1">
      <alignment horizontal="left" vertical="top" wrapText="1"/>
    </xf>
    <xf numFmtId="0" fontId="34" fillId="0" borderId="24" xfId="0" applyFont="1" applyBorder="1" applyAlignment="1">
      <alignment horizontal="left" vertical="top" wrapText="1"/>
    </xf>
    <xf numFmtId="0" fontId="34" fillId="10" borderId="21" xfId="0" applyFont="1" applyFill="1" applyBorder="1" applyAlignment="1">
      <alignment horizontal="center" vertical="top" wrapText="1"/>
    </xf>
    <xf numFmtId="0" fontId="0" fillId="0" borderId="0" xfId="0" applyFont="1" applyAlignment="1">
      <alignment horizontal="left" vertical="center"/>
    </xf>
    <xf numFmtId="0" fontId="49" fillId="29" borderId="25" xfId="0" applyFont="1" applyFill="1" applyBorder="1" applyAlignment="1">
      <alignment horizontal="left" vertical="top" wrapText="1"/>
    </xf>
    <xf numFmtId="0" fontId="49" fillId="29" borderId="24" xfId="0" applyFont="1" applyFill="1" applyBorder="1" applyAlignment="1">
      <alignment horizontal="left" vertical="top" wrapText="1"/>
    </xf>
    <xf numFmtId="0" fontId="25" fillId="4" borderId="20" xfId="0" applyFont="1" applyFill="1" applyBorder="1" applyAlignment="1">
      <alignment horizontal="left" vertical="top" wrapText="1"/>
    </xf>
    <xf numFmtId="0" fontId="32" fillId="0" borderId="36" xfId="0" applyFont="1" applyBorder="1" applyAlignment="1">
      <alignment horizontal="center" vertical="top" wrapText="1"/>
    </xf>
    <xf numFmtId="9" fontId="32" fillId="0" borderId="36" xfId="0" applyNumberFormat="1" applyFont="1" applyBorder="1" applyAlignment="1">
      <alignment horizontal="center" vertical="top" wrapText="1"/>
    </xf>
    <xf numFmtId="0" fontId="50" fillId="0" borderId="36" xfId="0" applyFont="1" applyBorder="1" applyAlignment="1">
      <alignment horizontal="center" vertical="top" wrapText="1"/>
    </xf>
    <xf numFmtId="0" fontId="19" fillId="0" borderId="24" xfId="0" applyFont="1" applyBorder="1" applyAlignment="1">
      <alignment vertical="top"/>
    </xf>
    <xf numFmtId="0" fontId="21" fillId="0" borderId="5" xfId="0" applyFont="1" applyFill="1" applyBorder="1" applyAlignment="1">
      <alignment horizontal="center" vertical="top" wrapText="1"/>
    </xf>
    <xf numFmtId="0" fontId="49" fillId="0" borderId="36" xfId="0" applyFont="1" applyBorder="1" applyAlignment="1">
      <alignment horizontal="left" vertical="top" wrapText="1"/>
    </xf>
    <xf numFmtId="0" fontId="34" fillId="19" borderId="20" xfId="0" applyFont="1" applyFill="1" applyBorder="1" applyAlignment="1">
      <alignment horizontal="center" vertical="top" wrapText="1"/>
    </xf>
    <xf numFmtId="0" fontId="34" fillId="19" borderId="14" xfId="0" applyFont="1" applyFill="1" applyBorder="1" applyAlignment="1">
      <alignment horizontal="center" vertical="top" wrapText="1"/>
    </xf>
    <xf numFmtId="0" fontId="0" fillId="0" borderId="24" xfId="0" applyFont="1" applyBorder="1" applyAlignment="1">
      <alignment vertical="top" wrapText="1"/>
    </xf>
    <xf numFmtId="0" fontId="19" fillId="0" borderId="24" xfId="0" applyFont="1" applyBorder="1" applyAlignment="1">
      <alignment horizontal="center" vertical="top" wrapText="1"/>
    </xf>
    <xf numFmtId="0" fontId="19" fillId="0" borderId="24" xfId="0" applyFont="1" applyBorder="1" applyAlignment="1">
      <alignment horizontal="center" vertical="top"/>
    </xf>
    <xf numFmtId="0" fontId="0" fillId="0" borderId="24" xfId="0" applyFont="1" applyBorder="1" applyAlignment="1">
      <alignment horizontal="center" vertical="top" wrapText="1"/>
    </xf>
    <xf numFmtId="0" fontId="0" fillId="0" borderId="24" xfId="0" applyFont="1" applyBorder="1" applyAlignment="1">
      <alignment vertical="top"/>
    </xf>
    <xf numFmtId="0" fontId="19" fillId="0" borderId="24" xfId="0" applyFont="1" applyBorder="1" applyAlignment="1">
      <alignment vertical="top" wrapText="1"/>
    </xf>
    <xf numFmtId="0" fontId="19" fillId="0" borderId="24" xfId="0" applyFont="1" applyBorder="1"/>
    <xf numFmtId="0" fontId="32" fillId="0" borderId="24" xfId="0" applyFont="1" applyBorder="1" applyAlignment="1">
      <alignment vertical="top" wrapText="1"/>
    </xf>
    <xf numFmtId="0" fontId="32" fillId="0" borderId="0" xfId="0" applyFont="1" applyAlignment="1">
      <alignment vertical="top" wrapText="1"/>
    </xf>
    <xf numFmtId="0" fontId="36" fillId="17" borderId="9" xfId="0" applyFont="1" applyFill="1" applyBorder="1" applyAlignment="1">
      <alignment horizontal="center" vertical="top" wrapText="1"/>
    </xf>
    <xf numFmtId="0" fontId="61" fillId="0" borderId="24" xfId="0" applyFont="1" applyBorder="1" applyAlignment="1">
      <alignment horizontal="left" vertical="top" wrapText="1"/>
    </xf>
    <xf numFmtId="0" fontId="37" fillId="4" borderId="9" xfId="0" applyFont="1" applyFill="1" applyBorder="1" applyAlignment="1">
      <alignment horizontal="left" vertical="top" wrapText="1"/>
    </xf>
    <xf numFmtId="0" fontId="34" fillId="0" borderId="25" xfId="0" applyFont="1" applyBorder="1" applyAlignment="1">
      <alignment horizontal="left" vertical="top" wrapText="1"/>
    </xf>
    <xf numFmtId="0" fontId="62" fillId="0" borderId="20" xfId="0" applyFont="1" applyFill="1" applyBorder="1" applyAlignment="1">
      <alignment vertical="top" wrapText="1"/>
    </xf>
    <xf numFmtId="0" fontId="62" fillId="0" borderId="9" xfId="0" applyFont="1" applyFill="1" applyBorder="1" applyAlignment="1">
      <alignment vertical="top" wrapText="1"/>
    </xf>
    <xf numFmtId="0" fontId="39" fillId="0" borderId="20" xfId="0" applyFont="1" applyBorder="1" applyAlignment="1">
      <alignment horizontal="left" vertical="top" wrapText="1"/>
    </xf>
    <xf numFmtId="0" fontId="62" fillId="0" borderId="9" xfId="0" applyFont="1" applyFill="1" applyBorder="1" applyAlignment="1">
      <alignment horizontal="left" vertical="top" wrapText="1"/>
    </xf>
    <xf numFmtId="0" fontId="32" fillId="0" borderId="25" xfId="0" applyFont="1" applyBorder="1" applyAlignment="1">
      <alignment vertical="top" wrapText="1"/>
    </xf>
    <xf numFmtId="0" fontId="35" fillId="0" borderId="24" xfId="0" applyFont="1" applyBorder="1" applyAlignment="1">
      <alignment vertical="top" wrapText="1"/>
    </xf>
    <xf numFmtId="0" fontId="0" fillId="0" borderId="0" xfId="0" applyAlignment="1">
      <alignment vertical="top"/>
    </xf>
    <xf numFmtId="0" fontId="35" fillId="0" borderId="24" xfId="0" applyFont="1" applyBorder="1" applyAlignment="1">
      <alignment horizontal="center" vertical="top" wrapText="1"/>
    </xf>
    <xf numFmtId="0" fontId="21" fillId="13" borderId="14" xfId="0" applyFont="1" applyFill="1" applyBorder="1" applyAlignment="1">
      <alignment horizontal="center" vertical="top" wrapText="1"/>
    </xf>
    <xf numFmtId="0" fontId="21" fillId="13" borderId="8" xfId="0" applyFont="1" applyFill="1" applyBorder="1" applyAlignment="1">
      <alignment horizontal="center" vertical="top" wrapText="1"/>
    </xf>
    <xf numFmtId="0" fontId="19" fillId="13" borderId="0" xfId="0" applyFont="1" applyFill="1" applyAlignment="1">
      <alignment horizontal="center" vertical="top"/>
    </xf>
    <xf numFmtId="0" fontId="19" fillId="13" borderId="0" xfId="0" applyFont="1" applyFill="1"/>
    <xf numFmtId="0" fontId="32" fillId="0" borderId="28" xfId="0" applyFont="1" applyBorder="1" applyAlignment="1">
      <alignment vertical="top" wrapText="1"/>
    </xf>
    <xf numFmtId="0" fontId="35" fillId="0" borderId="38" xfId="0" applyFont="1" applyBorder="1" applyAlignment="1">
      <alignment vertical="top" wrapText="1"/>
    </xf>
    <xf numFmtId="0" fontId="32" fillId="0" borderId="38" xfId="0" applyFont="1" applyBorder="1" applyAlignment="1">
      <alignment horizontal="center" vertical="top" wrapText="1"/>
    </xf>
    <xf numFmtId="0" fontId="32" fillId="0" borderId="38" xfId="0" applyFont="1" applyBorder="1" applyAlignment="1">
      <alignment vertical="top" wrapText="1"/>
    </xf>
    <xf numFmtId="0" fontId="65" fillId="0" borderId="38" xfId="0" applyFont="1" applyBorder="1" applyAlignment="1">
      <alignment horizontal="left" vertical="top" wrapText="1"/>
    </xf>
    <xf numFmtId="0" fontId="19" fillId="13" borderId="0" xfId="0" applyFont="1" applyFill="1" applyAlignment="1">
      <alignment vertical="top"/>
    </xf>
    <xf numFmtId="0" fontId="49" fillId="0" borderId="28" xfId="0" applyFont="1" applyBorder="1" applyAlignment="1">
      <alignment horizontal="left" vertical="top" wrapText="1"/>
    </xf>
    <xf numFmtId="0" fontId="49" fillId="0" borderId="38" xfId="0" applyFont="1" applyBorder="1" applyAlignment="1">
      <alignment horizontal="left" vertical="top" wrapText="1"/>
    </xf>
    <xf numFmtId="0" fontId="37" fillId="28" borderId="24" xfId="0" applyFont="1" applyFill="1" applyBorder="1" applyAlignment="1">
      <alignment horizontal="left" vertical="top" wrapText="1"/>
    </xf>
    <xf numFmtId="0" fontId="56" fillId="30" borderId="9" xfId="0" applyFont="1" applyFill="1" applyBorder="1" applyAlignment="1">
      <alignment vertical="top" wrapText="1"/>
    </xf>
    <xf numFmtId="9" fontId="9" fillId="0" borderId="0" xfId="1" applyFont="1" applyAlignment="1">
      <alignment horizontal="left" vertical="center"/>
    </xf>
    <xf numFmtId="0" fontId="15" fillId="0" borderId="0" xfId="0" applyFont="1" applyAlignment="1">
      <alignment horizontal="left" vertical="center"/>
    </xf>
    <xf numFmtId="0" fontId="15" fillId="13" borderId="0" xfId="0" applyFont="1" applyFill="1" applyAlignment="1">
      <alignment vertical="center"/>
    </xf>
    <xf numFmtId="9" fontId="19" fillId="0" borderId="0" xfId="1" applyFont="1" applyAlignment="1">
      <alignment horizontal="center" vertical="center"/>
    </xf>
    <xf numFmtId="0" fontId="26" fillId="0" borderId="0" xfId="0" applyFont="1" applyAlignment="1">
      <alignment horizontal="left" vertical="center"/>
    </xf>
    <xf numFmtId="0" fontId="19" fillId="0" borderId="0" xfId="0" applyFont="1" applyFill="1" applyAlignment="1">
      <alignment horizontal="left" vertical="center"/>
    </xf>
    <xf numFmtId="0" fontId="28" fillId="0" borderId="0" xfId="0" applyFont="1" applyBorder="1" applyAlignment="1">
      <alignment horizontal="left" vertical="top"/>
    </xf>
    <xf numFmtId="0" fontId="38" fillId="0" borderId="0" xfId="0" applyFont="1" applyBorder="1" applyAlignment="1">
      <alignment horizontal="center" vertical="top" wrapText="1"/>
    </xf>
    <xf numFmtId="0" fontId="19" fillId="0" borderId="0" xfId="0" applyFont="1" applyBorder="1" applyAlignment="1">
      <alignment vertical="top"/>
    </xf>
    <xf numFmtId="0" fontId="37" fillId="4" borderId="24" xfId="0" applyFont="1" applyFill="1" applyBorder="1" applyAlignment="1">
      <alignment horizontal="left" vertical="top" wrapText="1"/>
    </xf>
    <xf numFmtId="0" fontId="38" fillId="2" borderId="23" xfId="0" applyFont="1" applyFill="1" applyBorder="1" applyAlignment="1">
      <alignment horizontal="center" vertical="top" wrapText="1"/>
    </xf>
    <xf numFmtId="0" fontId="21" fillId="22" borderId="14" xfId="0" applyFont="1" applyFill="1" applyBorder="1" applyAlignment="1">
      <alignment horizontal="center" vertical="top" wrapText="1"/>
    </xf>
    <xf numFmtId="0" fontId="21" fillId="22" borderId="8" xfId="0" applyFont="1" applyFill="1" applyBorder="1" applyAlignment="1">
      <alignment horizontal="center" vertical="top" wrapText="1"/>
    </xf>
    <xf numFmtId="0" fontId="23" fillId="22" borderId="23" xfId="2" applyFont="1" applyFill="1" applyBorder="1" applyAlignment="1">
      <alignment vertical="top" wrapText="1"/>
    </xf>
    <xf numFmtId="0" fontId="23" fillId="22" borderId="8" xfId="2" applyFont="1" applyFill="1" applyBorder="1" applyAlignment="1">
      <alignment vertical="top" wrapText="1"/>
    </xf>
    <xf numFmtId="0" fontId="21" fillId="0" borderId="8" xfId="0" applyFont="1" applyFill="1" applyBorder="1" applyAlignment="1">
      <alignment horizontal="left" vertical="top" wrapText="1"/>
    </xf>
    <xf numFmtId="15" fontId="13" fillId="0" borderId="23" xfId="0" applyNumberFormat="1" applyFont="1" applyBorder="1" applyAlignment="1">
      <alignment vertical="top" wrapText="1"/>
    </xf>
    <xf numFmtId="0" fontId="21" fillId="2" borderId="8" xfId="0" applyFont="1" applyFill="1" applyBorder="1" applyAlignment="1">
      <alignment horizontal="left" vertical="top" wrapText="1"/>
    </xf>
    <xf numFmtId="0" fontId="19" fillId="0" borderId="0" xfId="0" applyFont="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9" fillId="4" borderId="20" xfId="0" applyFont="1" applyFill="1" applyBorder="1" applyAlignment="1">
      <alignment horizontal="center" vertical="top" wrapText="1"/>
    </xf>
    <xf numFmtId="0" fontId="38" fillId="4" borderId="20" xfId="0" applyFont="1" applyFill="1" applyBorder="1" applyAlignment="1">
      <alignment horizontal="center" vertical="top" wrapText="1"/>
    </xf>
    <xf numFmtId="0" fontId="2" fillId="4" borderId="0" xfId="0" applyFont="1" applyFill="1" applyAlignment="1">
      <alignment horizontal="center" vertical="center"/>
    </xf>
    <xf numFmtId="0" fontId="19" fillId="4" borderId="0" xfId="0" applyFont="1" applyFill="1" applyAlignment="1">
      <alignment horizontal="center" vertical="center"/>
    </xf>
    <xf numFmtId="0" fontId="13" fillId="2" borderId="23" xfId="0" applyFont="1" applyFill="1" applyBorder="1" applyAlignment="1">
      <alignment vertical="top" wrapText="1"/>
    </xf>
    <xf numFmtId="0" fontId="13" fillId="4" borderId="23" xfId="0" applyFont="1" applyFill="1" applyBorder="1" applyAlignment="1">
      <alignment vertical="top" wrapText="1"/>
    </xf>
    <xf numFmtId="0" fontId="13" fillId="2" borderId="20" xfId="0" applyFont="1" applyFill="1" applyBorder="1" applyAlignment="1">
      <alignment vertical="top" wrapText="1"/>
    </xf>
    <xf numFmtId="0" fontId="23" fillId="2" borderId="23" xfId="2" applyFont="1" applyFill="1" applyBorder="1" applyAlignment="1">
      <alignment vertical="top" wrapText="1"/>
    </xf>
    <xf numFmtId="0" fontId="66" fillId="4" borderId="23" xfId="2" applyFont="1" applyFill="1" applyBorder="1" applyAlignment="1">
      <alignment vertical="top" wrapText="1"/>
    </xf>
    <xf numFmtId="0" fontId="40" fillId="2" borderId="23" xfId="0" applyFont="1" applyFill="1" applyBorder="1" applyAlignment="1">
      <alignment vertical="top" wrapText="1"/>
    </xf>
    <xf numFmtId="0" fontId="40" fillId="2" borderId="20" xfId="0" applyFont="1" applyFill="1" applyBorder="1" applyAlignment="1">
      <alignment vertical="top" wrapText="1"/>
    </xf>
    <xf numFmtId="0" fontId="67" fillId="2" borderId="23" xfId="2" applyFont="1" applyFill="1" applyBorder="1" applyAlignment="1">
      <alignment vertical="top" wrapText="1"/>
    </xf>
    <xf numFmtId="0" fontId="69" fillId="2" borderId="20" xfId="0" applyFont="1" applyFill="1" applyBorder="1" applyAlignment="1">
      <alignment horizontal="center" vertical="top" wrapText="1"/>
    </xf>
    <xf numFmtId="9" fontId="19" fillId="0" borderId="0" xfId="1" applyFont="1" applyAlignment="1">
      <alignment horizontal="center" vertical="top"/>
    </xf>
    <xf numFmtId="0" fontId="27" fillId="0" borderId="0" xfId="0" applyFont="1" applyAlignment="1">
      <alignment horizontal="center" vertical="top"/>
    </xf>
    <xf numFmtId="0" fontId="1" fillId="0" borderId="0" xfId="0" applyFont="1" applyAlignment="1">
      <alignment horizontal="left" vertical="top"/>
    </xf>
    <xf numFmtId="9" fontId="1" fillId="0" borderId="0" xfId="1" applyFont="1"/>
    <xf numFmtId="0" fontId="49" fillId="0" borderId="3" xfId="0" applyFont="1" applyBorder="1" applyAlignment="1">
      <alignment horizontal="left" vertical="top" wrapText="1"/>
    </xf>
    <xf numFmtId="0" fontId="49" fillId="0" borderId="23" xfId="0" applyFont="1" applyBorder="1" applyAlignment="1">
      <alignment horizontal="left" vertical="top" wrapText="1"/>
    </xf>
    <xf numFmtId="0" fontId="49" fillId="0" borderId="23" xfId="0" applyFont="1" applyBorder="1" applyAlignment="1">
      <alignment vertical="top" wrapText="1"/>
    </xf>
    <xf numFmtId="0" fontId="49" fillId="0" borderId="20" xfId="0" applyFont="1" applyBorder="1" applyAlignment="1">
      <alignment horizontal="left" vertical="top" wrapText="1"/>
    </xf>
    <xf numFmtId="0" fontId="49" fillId="0" borderId="5" xfId="0" applyFont="1" applyBorder="1" applyAlignment="1">
      <alignment horizontal="left" vertical="top" wrapText="1"/>
    </xf>
    <xf numFmtId="0" fontId="49" fillId="5" borderId="21" xfId="0" applyFont="1" applyFill="1" applyBorder="1" applyAlignment="1">
      <alignment horizontal="center" vertical="top" wrapText="1"/>
    </xf>
    <xf numFmtId="0" fontId="53" fillId="0" borderId="5" xfId="0" applyFont="1" applyBorder="1" applyAlignment="1">
      <alignment horizontal="left" vertical="top" wrapText="1"/>
    </xf>
    <xf numFmtId="0" fontId="44" fillId="4" borderId="21" xfId="0" applyFont="1" applyFill="1" applyBorder="1" applyAlignment="1">
      <alignment horizontal="center" vertical="top" wrapText="1"/>
    </xf>
    <xf numFmtId="0" fontId="44" fillId="18" borderId="21" xfId="0" applyFont="1" applyFill="1" applyBorder="1" applyAlignment="1">
      <alignment horizontal="center" vertical="top" wrapText="1"/>
    </xf>
    <xf numFmtId="0" fontId="44" fillId="10" borderId="21" xfId="0" applyFont="1" applyFill="1" applyBorder="1" applyAlignment="1">
      <alignment horizontal="center" vertical="top" wrapText="1"/>
    </xf>
    <xf numFmtId="0" fontId="44" fillId="19" borderId="21" xfId="0" applyFont="1" applyFill="1" applyBorder="1" applyAlignment="1">
      <alignment horizontal="center" vertical="top" wrapText="1"/>
    </xf>
    <xf numFmtId="0" fontId="44" fillId="17" borderId="21" xfId="0" applyFont="1" applyFill="1" applyBorder="1" applyAlignment="1">
      <alignment horizontal="center" vertical="top" wrapText="1"/>
    </xf>
    <xf numFmtId="0" fontId="5" fillId="0" borderId="0" xfId="0" applyFont="1" applyAlignment="1">
      <alignment horizontal="left" vertical="center"/>
    </xf>
    <xf numFmtId="0" fontId="6" fillId="0" borderId="0" xfId="0" applyFont="1" applyAlignment="1">
      <alignment horizontal="center" vertical="center"/>
    </xf>
    <xf numFmtId="0" fontId="44" fillId="18" borderId="9" xfId="0" applyFont="1" applyFill="1" applyBorder="1" applyAlignment="1">
      <alignment horizontal="center" vertical="top" wrapText="1"/>
    </xf>
    <xf numFmtId="0" fontId="44" fillId="22" borderId="21" xfId="0" applyFont="1" applyFill="1" applyBorder="1" applyAlignment="1">
      <alignment horizontal="center" vertical="top" wrapText="1"/>
    </xf>
    <xf numFmtId="0" fontId="44" fillId="19" borderId="9" xfId="0" applyFont="1" applyFill="1" applyBorder="1" applyAlignment="1">
      <alignment horizontal="center" vertical="top" wrapText="1"/>
    </xf>
    <xf numFmtId="0" fontId="44" fillId="17" borderId="9" xfId="0" applyFont="1" applyFill="1" applyBorder="1" applyAlignment="1">
      <alignment horizontal="center" vertical="top" wrapText="1"/>
    </xf>
    <xf numFmtId="0" fontId="44" fillId="10" borderId="9" xfId="0" applyFont="1" applyFill="1" applyBorder="1" applyAlignment="1">
      <alignment horizontal="center" vertical="top" wrapText="1"/>
    </xf>
    <xf numFmtId="0" fontId="34" fillId="0" borderId="3" xfId="0" applyFont="1" applyBorder="1" applyAlignment="1">
      <alignment horizontal="left" vertical="top" wrapText="1"/>
    </xf>
    <xf numFmtId="0" fontId="49" fillId="9" borderId="23" xfId="0" applyFont="1" applyFill="1" applyBorder="1" applyAlignment="1">
      <alignment horizontal="left" vertical="top" wrapText="1"/>
    </xf>
    <xf numFmtId="0" fontId="57" fillId="9" borderId="23" xfId="2" applyFont="1" applyFill="1" applyBorder="1" applyAlignment="1">
      <alignment vertical="top" wrapText="1"/>
    </xf>
    <xf numFmtId="0" fontId="49" fillId="9" borderId="23" xfId="0" applyFont="1" applyFill="1" applyBorder="1" applyAlignment="1">
      <alignment vertical="top" wrapText="1"/>
    </xf>
    <xf numFmtId="0" fontId="71" fillId="0" borderId="0" xfId="0" applyFont="1"/>
    <xf numFmtId="0" fontId="34" fillId="0" borderId="23" xfId="0" applyFont="1" applyBorder="1" applyAlignment="1">
      <alignment horizontal="left" vertical="top" wrapText="1"/>
    </xf>
    <xf numFmtId="0" fontId="34" fillId="0" borderId="20" xfId="0" applyFont="1" applyBorder="1" applyAlignment="1">
      <alignment horizontal="left" vertical="top" wrapText="1"/>
    </xf>
    <xf numFmtId="0" fontId="70" fillId="0" borderId="0" xfId="0" applyFont="1" applyAlignment="1">
      <alignment horizontal="left" vertical="center"/>
    </xf>
    <xf numFmtId="16" fontId="1" fillId="0" borderId="0" xfId="0" applyNumberFormat="1" applyFont="1"/>
    <xf numFmtId="16" fontId="2" fillId="0" borderId="0" xfId="0" applyNumberFormat="1" applyFont="1" applyAlignment="1">
      <alignment horizontal="center"/>
    </xf>
    <xf numFmtId="9" fontId="0" fillId="0" borderId="0" xfId="1" applyFont="1"/>
    <xf numFmtId="9" fontId="0" fillId="0" borderId="0" xfId="0" applyNumberFormat="1"/>
    <xf numFmtId="16" fontId="26" fillId="0" borderId="0" xfId="0" applyNumberFormat="1" applyFont="1" applyAlignment="1">
      <alignment horizontal="center"/>
    </xf>
    <xf numFmtId="0" fontId="0" fillId="0" borderId="0" xfId="0" applyAlignment="1">
      <alignment horizontal="right"/>
    </xf>
    <xf numFmtId="0" fontId="1" fillId="0" borderId="0" xfId="0" applyFont="1" applyAlignment="1">
      <alignment horizontal="right"/>
    </xf>
    <xf numFmtId="16" fontId="0" fillId="0" borderId="0" xfId="0" applyNumberFormat="1" applyAlignment="1">
      <alignment horizontal="center"/>
    </xf>
    <xf numFmtId="0" fontId="49" fillId="9" borderId="20" xfId="0" applyFont="1" applyFill="1" applyBorder="1" applyAlignment="1">
      <alignment horizontal="left" vertical="top" wrapText="1"/>
    </xf>
    <xf numFmtId="0" fontId="25" fillId="9" borderId="9" xfId="0" applyFont="1" applyFill="1" applyBorder="1" applyAlignment="1">
      <alignment vertical="center" wrapText="1"/>
    </xf>
    <xf numFmtId="0" fontId="49" fillId="9" borderId="9" xfId="0" applyFont="1" applyFill="1" applyBorder="1" applyAlignment="1">
      <alignment horizontal="left" vertical="top" wrapText="1"/>
    </xf>
    <xf numFmtId="0" fontId="49" fillId="9" borderId="9" xfId="0" applyFont="1" applyFill="1" applyBorder="1" applyAlignment="1">
      <alignment vertical="top" wrapText="1"/>
    </xf>
    <xf numFmtId="0" fontId="25" fillId="9" borderId="20" xfId="0" applyFont="1" applyFill="1" applyBorder="1" applyAlignment="1">
      <alignment vertical="center" wrapText="1"/>
    </xf>
    <xf numFmtId="0" fontId="58" fillId="9" borderId="20" xfId="0" applyFont="1" applyFill="1" applyBorder="1" applyAlignment="1">
      <alignment horizontal="center" vertical="top" wrapText="1"/>
    </xf>
    <xf numFmtId="0" fontId="49" fillId="0" borderId="8" xfId="0" applyFont="1" applyBorder="1" applyAlignment="1">
      <alignment horizontal="left" vertical="top" wrapText="1"/>
    </xf>
    <xf numFmtId="0" fontId="49" fillId="5" borderId="20" xfId="0" applyFont="1" applyFill="1" applyBorder="1" applyAlignment="1">
      <alignment horizontal="center" vertical="top" wrapText="1"/>
    </xf>
    <xf numFmtId="0" fontId="44" fillId="22" borderId="20" xfId="0" applyFont="1" applyFill="1" applyBorder="1" applyAlignment="1">
      <alignment horizontal="center" vertical="top" wrapText="1"/>
    </xf>
    <xf numFmtId="0" fontId="44" fillId="4" borderId="20" xfId="0" applyFont="1" applyFill="1" applyBorder="1" applyAlignment="1">
      <alignment horizontal="center" vertical="top" wrapText="1"/>
    </xf>
    <xf numFmtId="0" fontId="49" fillId="0" borderId="5" xfId="0" applyFont="1" applyFill="1" applyBorder="1" applyAlignment="1">
      <alignment horizontal="left" vertical="top" wrapText="1"/>
    </xf>
    <xf numFmtId="0" fontId="13" fillId="14" borderId="0" xfId="0" applyFont="1" applyFill="1" applyAlignment="1">
      <alignment horizontal="left" vertical="center"/>
    </xf>
    <xf numFmtId="49" fontId="0" fillId="14" borderId="0" xfId="0" applyNumberFormat="1" applyFont="1" applyFill="1" applyAlignment="1">
      <alignment horizontal="left" vertical="center"/>
    </xf>
    <xf numFmtId="0" fontId="13" fillId="0" borderId="0" xfId="0" applyFont="1" applyAlignment="1">
      <alignment horizontal="left" vertical="center"/>
    </xf>
    <xf numFmtId="0" fontId="13" fillId="0" borderId="0" xfId="0" applyFont="1" applyFill="1" applyAlignment="1">
      <alignment horizontal="left" vertical="center"/>
    </xf>
    <xf numFmtId="0" fontId="0" fillId="0" borderId="0" xfId="0" applyFont="1" applyFill="1" applyAlignment="1">
      <alignment horizontal="left" vertical="center"/>
    </xf>
    <xf numFmtId="49" fontId="0" fillId="0" borderId="0" xfId="0" applyNumberFormat="1" applyFont="1" applyFill="1" applyAlignment="1">
      <alignment horizontal="left" vertical="center"/>
    </xf>
    <xf numFmtId="0" fontId="13" fillId="0" borderId="0" xfId="0"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0" fontId="13" fillId="0" borderId="0" xfId="0" applyFont="1" applyAlignment="1">
      <alignment horizontal="left"/>
    </xf>
    <xf numFmtId="49" fontId="0" fillId="0" borderId="0" xfId="0" applyNumberFormat="1" applyFont="1" applyAlignment="1">
      <alignment horizontal="left"/>
    </xf>
    <xf numFmtId="0" fontId="13" fillId="14" borderId="0" xfId="0" applyFont="1" applyFill="1" applyAlignment="1">
      <alignment horizontal="left"/>
    </xf>
    <xf numFmtId="49" fontId="0" fillId="14" borderId="0" xfId="0" applyNumberFormat="1" applyFont="1" applyFill="1" applyAlignment="1">
      <alignment horizontal="left"/>
    </xf>
    <xf numFmtId="0" fontId="29" fillId="0" borderId="0" xfId="0" applyFont="1" applyFill="1" applyAlignment="1">
      <alignment horizontal="right" vertical="center"/>
    </xf>
    <xf numFmtId="0" fontId="29" fillId="0" borderId="0" xfId="0" applyFont="1" applyFill="1" applyAlignment="1">
      <alignment horizontal="right"/>
    </xf>
    <xf numFmtId="0" fontId="29" fillId="0" borderId="0" xfId="0" applyFont="1" applyAlignment="1">
      <alignment horizontal="right" vertical="center"/>
    </xf>
    <xf numFmtId="0" fontId="42" fillId="0" borderId="0" xfId="0" applyFont="1"/>
    <xf numFmtId="0" fontId="0" fillId="2" borderId="0" xfId="0" applyFill="1"/>
    <xf numFmtId="0" fontId="34" fillId="2" borderId="0" xfId="0" applyFont="1" applyFill="1"/>
    <xf numFmtId="0" fontId="49" fillId="0" borderId="0" xfId="0" applyFont="1"/>
    <xf numFmtId="0" fontId="34" fillId="0" borderId="0" xfId="0" applyFont="1"/>
    <xf numFmtId="0" fontId="73" fillId="0" borderId="0" xfId="0" applyFont="1"/>
    <xf numFmtId="0" fontId="74" fillId="0" borderId="0" xfId="0" applyFont="1"/>
    <xf numFmtId="0" fontId="34" fillId="2" borderId="0" xfId="0" applyFont="1" applyFill="1" applyAlignment="1">
      <alignment vertical="center"/>
    </xf>
    <xf numFmtId="0" fontId="4" fillId="0" borderId="0" xfId="0" applyFont="1" applyAlignment="1">
      <alignment vertical="center"/>
    </xf>
    <xf numFmtId="0" fontId="49" fillId="0" borderId="0" xfId="0" applyFont="1" applyAlignment="1">
      <alignment vertical="center"/>
    </xf>
    <xf numFmtId="0" fontId="34" fillId="0" borderId="0" xfId="0" applyFont="1" applyAlignment="1">
      <alignment horizontal="center"/>
    </xf>
    <xf numFmtId="0" fontId="34" fillId="0" borderId="0" xfId="0" applyFont="1" applyAlignment="1">
      <alignment horizontal="center" vertical="center"/>
    </xf>
    <xf numFmtId="0" fontId="34" fillId="0" borderId="0" xfId="0" applyFont="1" applyAlignment="1">
      <alignment horizontal="center" vertical="center" wrapText="1"/>
    </xf>
    <xf numFmtId="0" fontId="34" fillId="2" borderId="0" xfId="0" applyFont="1" applyFill="1" applyAlignment="1">
      <alignment horizontal="center" vertical="center"/>
    </xf>
    <xf numFmtId="0" fontId="34" fillId="2" borderId="0" xfId="0" applyFont="1" applyFill="1" applyAlignment="1">
      <alignment horizontal="center"/>
    </xf>
    <xf numFmtId="0" fontId="49" fillId="2" borderId="0" xfId="0" applyFont="1" applyFill="1"/>
    <xf numFmtId="0" fontId="49" fillId="32" borderId="0" xfId="0" applyFont="1" applyFill="1" applyAlignment="1">
      <alignment vertical="center"/>
    </xf>
    <xf numFmtId="0" fontId="0" fillId="31" borderId="0" xfId="0" applyFill="1"/>
    <xf numFmtId="0" fontId="49" fillId="33" borderId="0" xfId="0" applyFont="1" applyFill="1"/>
    <xf numFmtId="0" fontId="44" fillId="8" borderId="0" xfId="0" applyFont="1" applyFill="1" applyAlignment="1">
      <alignment horizontal="center"/>
    </xf>
    <xf numFmtId="0" fontId="75" fillId="0" borderId="0" xfId="0" applyFont="1"/>
    <xf numFmtId="0" fontId="23" fillId="0" borderId="0" xfId="2"/>
    <xf numFmtId="0" fontId="43" fillId="0" borderId="0" xfId="0" applyFont="1"/>
    <xf numFmtId="0" fontId="76" fillId="0" borderId="0" xfId="0" applyFont="1" applyAlignment="1">
      <alignment horizontal="center" vertical="top"/>
    </xf>
    <xf numFmtId="0" fontId="42" fillId="0" borderId="0" xfId="0" applyFont="1" applyAlignment="1">
      <alignment horizontal="left"/>
    </xf>
    <xf numFmtId="0" fontId="50" fillId="0" borderId="0" xfId="0" applyFont="1" applyAlignment="1">
      <alignment horizontal="center" vertical="top"/>
    </xf>
    <xf numFmtId="0" fontId="0" fillId="0" borderId="0" xfId="0" applyAlignment="1">
      <alignment vertical="top" wrapText="1"/>
    </xf>
    <xf numFmtId="0" fontId="41"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wrapText="1"/>
    </xf>
    <xf numFmtId="9" fontId="50" fillId="0" borderId="0" xfId="0" applyNumberFormat="1" applyFont="1" applyAlignment="1">
      <alignment horizontal="center" vertical="center" wrapText="1"/>
    </xf>
    <xf numFmtId="0" fontId="50" fillId="0" borderId="0" xfId="0" applyFont="1" applyAlignment="1">
      <alignment horizontal="center" vertical="center"/>
    </xf>
    <xf numFmtId="0" fontId="25" fillId="18" borderId="0" xfId="0" applyFont="1" applyFill="1" applyAlignment="1">
      <alignment horizontal="left"/>
    </xf>
    <xf numFmtId="0" fontId="1" fillId="18" borderId="0" xfId="0" applyFont="1" applyFill="1"/>
    <xf numFmtId="0" fontId="50" fillId="18" borderId="0" xfId="0" applyFont="1" applyFill="1" applyAlignment="1">
      <alignment horizontal="center" vertical="center" wrapText="1"/>
    </xf>
    <xf numFmtId="0" fontId="27" fillId="0" borderId="0" xfId="0" applyFont="1" applyAlignment="1">
      <alignment horizontal="left"/>
    </xf>
    <xf numFmtId="0" fontId="50" fillId="0" borderId="0" xfId="0" applyFont="1" applyAlignment="1">
      <alignment horizontal="center" vertical="center" wrapText="1"/>
    </xf>
    <xf numFmtId="0" fontId="27" fillId="0" borderId="0" xfId="0" applyFont="1" applyAlignment="1">
      <alignment horizontal="left" vertical="top"/>
    </xf>
    <xf numFmtId="0" fontId="2" fillId="0" borderId="0" xfId="0" applyFont="1" applyAlignment="1">
      <alignment horizontal="center" vertical="top"/>
    </xf>
    <xf numFmtId="0" fontId="41" fillId="0" borderId="0" xfId="0" applyFont="1" applyAlignment="1">
      <alignment horizontal="center" vertical="top"/>
    </xf>
    <xf numFmtId="0" fontId="13" fillId="0" borderId="0" xfId="0" applyFont="1" applyFill="1" applyAlignment="1">
      <alignment horizontal="left" vertical="top"/>
    </xf>
    <xf numFmtId="49" fontId="0" fillId="0" borderId="0" xfId="0" applyNumberFormat="1" applyFont="1" applyFill="1" applyAlignment="1">
      <alignment horizontal="left" vertical="top"/>
    </xf>
    <xf numFmtId="0" fontId="13" fillId="0" borderId="0" xfId="0" applyFont="1" applyAlignment="1">
      <alignment horizontal="left" vertical="top"/>
    </xf>
    <xf numFmtId="49" fontId="0" fillId="0" borderId="0" xfId="0" applyNumberFormat="1" applyFont="1" applyAlignment="1">
      <alignment horizontal="left" vertical="top"/>
    </xf>
    <xf numFmtId="14" fontId="0" fillId="0" borderId="0" xfId="0" applyNumberFormat="1" applyAlignment="1">
      <alignment vertical="top"/>
    </xf>
    <xf numFmtId="0" fontId="1" fillId="0" borderId="0" xfId="0" applyFont="1" applyAlignment="1">
      <alignment horizontal="left"/>
    </xf>
    <xf numFmtId="0" fontId="50" fillId="0" borderId="0" xfId="0" applyFont="1" applyAlignment="1">
      <alignment horizontal="left" vertical="top" wrapText="1"/>
    </xf>
    <xf numFmtId="0" fontId="50" fillId="0" borderId="0" xfId="0" applyFont="1" applyAlignment="1">
      <alignment horizontal="left" vertical="center" wrapText="1"/>
    </xf>
    <xf numFmtId="9" fontId="50" fillId="0" borderId="0" xfId="0" applyNumberFormat="1"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left" vertical="top"/>
    </xf>
    <xf numFmtId="0" fontId="76" fillId="0" borderId="0" xfId="0" applyFont="1" applyAlignment="1">
      <alignment horizontal="left" vertical="top"/>
    </xf>
    <xf numFmtId="0" fontId="42" fillId="0" borderId="0" xfId="0" applyFont="1" applyAlignment="1">
      <alignment horizontal="center" vertical="top"/>
    </xf>
    <xf numFmtId="0" fontId="50" fillId="0" borderId="0" xfId="0" applyFont="1" applyAlignment="1">
      <alignment horizontal="center" vertical="center" wrapText="1"/>
    </xf>
    <xf numFmtId="49" fontId="0" fillId="14"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49" fontId="0" fillId="0" borderId="0" xfId="0" applyNumberFormat="1" applyFont="1" applyAlignment="1">
      <alignment horizontal="center"/>
    </xf>
    <xf numFmtId="14" fontId="0" fillId="0" borderId="0" xfId="0" applyNumberFormat="1" applyAlignment="1">
      <alignment horizont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49" fontId="0" fillId="14" borderId="0" xfId="0" applyNumberFormat="1" applyFont="1" applyFill="1" applyAlignment="1">
      <alignment horizontal="center"/>
    </xf>
    <xf numFmtId="0" fontId="1" fillId="18" borderId="0" xfId="0" applyFont="1" applyFill="1" applyAlignment="1">
      <alignment horizontal="center"/>
    </xf>
    <xf numFmtId="0" fontId="19" fillId="0" borderId="39" xfId="0" applyFont="1" applyBorder="1" applyAlignment="1">
      <alignment horizontal="center" vertical="center"/>
    </xf>
    <xf numFmtId="0" fontId="0" fillId="0" borderId="39" xfId="0" applyBorder="1"/>
    <xf numFmtId="0" fontId="77" fillId="0" borderId="39" xfId="0" applyFont="1" applyBorder="1"/>
    <xf numFmtId="0" fontId="9" fillId="0" borderId="0" xfId="0" applyFont="1"/>
    <xf numFmtId="0" fontId="65" fillId="0" borderId="0" xfId="0" applyFont="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xf>
    <xf numFmtId="0" fontId="42" fillId="0" borderId="0" xfId="0" applyFont="1" applyFill="1" applyAlignment="1">
      <alignment horizontal="center" vertical="top"/>
    </xf>
    <xf numFmtId="0" fontId="1" fillId="0" borderId="0" xfId="0" applyFont="1" applyAlignment="1">
      <alignment horizontal="center" vertical="top"/>
    </xf>
    <xf numFmtId="0" fontId="42" fillId="0" borderId="39" xfId="0" applyFont="1" applyBorder="1" applyAlignment="1">
      <alignment horizontal="center" vertical="top"/>
    </xf>
    <xf numFmtId="0" fontId="78" fillId="0" borderId="0" xfId="0" applyFont="1"/>
    <xf numFmtId="0" fontId="79" fillId="0" borderId="0" xfId="0" applyFont="1"/>
    <xf numFmtId="0" fontId="81" fillId="0" borderId="0" xfId="0" applyFont="1"/>
    <xf numFmtId="0" fontId="82" fillId="0" borderId="0" xfId="0" applyFont="1"/>
    <xf numFmtId="0" fontId="83" fillId="34" borderId="3" xfId="0" applyFont="1" applyFill="1" applyBorder="1" applyAlignment="1">
      <alignment horizontal="left" vertical="top" wrapText="1"/>
    </xf>
    <xf numFmtId="0" fontId="32" fillId="31" borderId="0" xfId="0" applyFont="1" applyFill="1" applyAlignment="1">
      <alignment horizontal="center" vertical="center" wrapText="1"/>
    </xf>
    <xf numFmtId="0" fontId="14" fillId="12" borderId="21" xfId="0" applyFont="1" applyFill="1" applyBorder="1" applyAlignment="1">
      <alignment vertical="center"/>
    </xf>
    <xf numFmtId="0" fontId="14" fillId="12" borderId="22" xfId="0" applyFont="1" applyFill="1" applyBorder="1" applyAlignment="1">
      <alignment vertical="center"/>
    </xf>
    <xf numFmtId="15" fontId="14" fillId="5" borderId="9" xfId="0" applyNumberFormat="1" applyFont="1" applyFill="1" applyBorder="1" applyAlignment="1">
      <alignment horizontal="center" vertical="center" textRotation="180" wrapText="1"/>
    </xf>
    <xf numFmtId="0" fontId="14" fillId="5" borderId="14" xfId="0" applyFont="1" applyFill="1" applyBorder="1" applyAlignment="1">
      <alignment horizontal="center" vertical="center" textRotation="180" wrapText="1"/>
    </xf>
    <xf numFmtId="0" fontId="20" fillId="5" borderId="14" xfId="0" applyFont="1" applyFill="1" applyBorder="1" applyAlignment="1">
      <alignment horizontal="center" vertical="center" wrapText="1"/>
    </xf>
    <xf numFmtId="0" fontId="20" fillId="13" borderId="10" xfId="0" applyFont="1" applyFill="1" applyBorder="1" applyAlignment="1">
      <alignment horizontal="center" vertical="top" wrapText="1"/>
    </xf>
    <xf numFmtId="0" fontId="20" fillId="13" borderId="11" xfId="0" applyFont="1" applyFill="1" applyBorder="1" applyAlignment="1">
      <alignment horizontal="center" vertical="top" wrapText="1"/>
    </xf>
    <xf numFmtId="0" fontId="20" fillId="13" borderId="12" xfId="0" applyFont="1" applyFill="1" applyBorder="1" applyAlignment="1">
      <alignment horizontal="center" vertical="top" wrapText="1"/>
    </xf>
    <xf numFmtId="0" fontId="20" fillId="5" borderId="9" xfId="0" applyFont="1" applyFill="1" applyBorder="1" applyAlignment="1">
      <alignment horizontal="left" vertical="top" wrapText="1"/>
    </xf>
    <xf numFmtId="0" fontId="20" fillId="5" borderId="13" xfId="0" applyFont="1" applyFill="1" applyBorder="1" applyAlignment="1">
      <alignment horizontal="left" vertical="top" wrapText="1"/>
    </xf>
    <xf numFmtId="0" fontId="20" fillId="5" borderId="9" xfId="0" applyFont="1" applyFill="1" applyBorder="1" applyAlignment="1">
      <alignment horizontal="center" vertical="top" wrapText="1"/>
    </xf>
    <xf numFmtId="0" fontId="20" fillId="5" borderId="13" xfId="0" applyFont="1" applyFill="1" applyBorder="1" applyAlignment="1">
      <alignment horizontal="center" vertical="top" wrapText="1"/>
    </xf>
    <xf numFmtId="0" fontId="25" fillId="5" borderId="9" xfId="0" applyFont="1" applyFill="1" applyBorder="1" applyAlignment="1">
      <alignment horizontal="left" vertical="top" wrapText="1"/>
    </xf>
    <xf numFmtId="0" fontId="25" fillId="5" borderId="13" xfId="0" applyFont="1" applyFill="1" applyBorder="1" applyAlignment="1">
      <alignment horizontal="left" vertical="top" wrapText="1"/>
    </xf>
    <xf numFmtId="0" fontId="20" fillId="9" borderId="21" xfId="0" applyFont="1" applyFill="1" applyBorder="1" applyAlignment="1">
      <alignment horizontal="center" vertical="top" wrapText="1"/>
    </xf>
    <xf numFmtId="0" fontId="20" fillId="9" borderId="22" xfId="0" applyFont="1" applyFill="1" applyBorder="1" applyAlignment="1">
      <alignment horizontal="center" vertical="top" wrapText="1"/>
    </xf>
    <xf numFmtId="0" fontId="20" fillId="9" borderId="23" xfId="0" applyFont="1" applyFill="1" applyBorder="1" applyAlignment="1">
      <alignment horizontal="center" vertical="top" wrapText="1"/>
    </xf>
    <xf numFmtId="0" fontId="20" fillId="16" borderId="10" xfId="0" applyFont="1" applyFill="1" applyBorder="1" applyAlignment="1">
      <alignment horizontal="center" vertical="top" wrapText="1"/>
    </xf>
    <xf numFmtId="0" fontId="20" fillId="16" borderId="11" xfId="0" applyFont="1" applyFill="1" applyBorder="1" applyAlignment="1">
      <alignment horizontal="center" vertical="top" wrapText="1"/>
    </xf>
    <xf numFmtId="0" fontId="20" fillId="16" borderId="12" xfId="0" applyFont="1" applyFill="1" applyBorder="1" applyAlignment="1">
      <alignment horizontal="center" vertical="top" wrapText="1"/>
    </xf>
    <xf numFmtId="0" fontId="20" fillId="11" borderId="10" xfId="0" applyFont="1" applyFill="1" applyBorder="1" applyAlignment="1">
      <alignment horizontal="center" vertical="top" wrapText="1"/>
    </xf>
    <xf numFmtId="0" fontId="20" fillId="11" borderId="11" xfId="0" applyFont="1" applyFill="1" applyBorder="1" applyAlignment="1">
      <alignment horizontal="center" vertical="top" wrapText="1"/>
    </xf>
    <xf numFmtId="0" fontId="20" fillId="11" borderId="12" xfId="0" applyFont="1" applyFill="1" applyBorder="1" applyAlignment="1">
      <alignment horizontal="center" vertical="top" wrapText="1"/>
    </xf>
    <xf numFmtId="0" fontId="20" fillId="6" borderId="10" xfId="0" applyFont="1" applyFill="1" applyBorder="1" applyAlignment="1">
      <alignment horizontal="center" vertical="top" wrapText="1"/>
    </xf>
    <xf numFmtId="0" fontId="20" fillId="6" borderId="11" xfId="0" applyFont="1" applyFill="1" applyBorder="1" applyAlignment="1">
      <alignment horizontal="center" vertical="top" wrapText="1"/>
    </xf>
    <xf numFmtId="0" fontId="20" fillId="7" borderId="10"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0" fillId="7" borderId="12" xfId="0" applyFont="1" applyFill="1" applyBorder="1" applyAlignment="1">
      <alignment horizontal="center" vertical="top" wrapText="1"/>
    </xf>
    <xf numFmtId="15" fontId="25" fillId="5" borderId="14" xfId="0" applyNumberFormat="1" applyFont="1" applyFill="1" applyBorder="1" applyAlignment="1">
      <alignment horizontal="center" vertical="center" textRotation="180" wrapText="1"/>
    </xf>
    <xf numFmtId="0" fontId="14" fillId="5" borderId="13" xfId="0" applyFont="1" applyFill="1" applyBorder="1" applyAlignment="1">
      <alignment horizontal="center" vertical="center" textRotation="180" wrapText="1"/>
    </xf>
    <xf numFmtId="0" fontId="25" fillId="5" borderId="13" xfId="0" applyFont="1" applyFill="1" applyBorder="1" applyAlignment="1">
      <alignment horizontal="center" vertical="top" wrapText="1"/>
    </xf>
    <xf numFmtId="0" fontId="51" fillId="0" borderId="9" xfId="0" applyFont="1" applyFill="1" applyBorder="1" applyAlignment="1">
      <alignment horizontal="center" vertical="top" wrapText="1"/>
    </xf>
    <xf numFmtId="0" fontId="56" fillId="0" borderId="9" xfId="0" applyFont="1" applyFill="1" applyBorder="1" applyAlignment="1">
      <alignment horizontal="center" vertical="top" wrapText="1"/>
    </xf>
    <xf numFmtId="0" fontId="51" fillId="0" borderId="20" xfId="0" applyFont="1" applyFill="1" applyBorder="1" applyAlignment="1">
      <alignment horizontal="center" vertical="top" wrapText="1"/>
    </xf>
    <xf numFmtId="0" fontId="56" fillId="0" borderId="20" xfId="0" applyFont="1" applyFill="1" applyBorder="1" applyAlignment="1">
      <alignment horizontal="center" vertical="top" wrapText="1"/>
    </xf>
    <xf numFmtId="15" fontId="0" fillId="0" borderId="26" xfId="0" applyNumberFormat="1" applyFont="1" applyFill="1" applyBorder="1" applyAlignment="1">
      <alignment horizontal="center" vertical="top" wrapText="1"/>
    </xf>
    <xf numFmtId="0" fontId="23" fillId="0" borderId="39" xfId="2" applyBorder="1" applyAlignment="1">
      <alignment vertical="top" wrapText="1"/>
    </xf>
    <xf numFmtId="0" fontId="24" fillId="0" borderId="40" xfId="2" applyFont="1" applyBorder="1" applyAlignment="1">
      <alignment vertical="top" wrapText="1"/>
    </xf>
    <xf numFmtId="0" fontId="24" fillId="0" borderId="41" xfId="2" applyFont="1" applyBorder="1" applyAlignment="1">
      <alignment vertical="top" wrapText="1"/>
    </xf>
    <xf numFmtId="15" fontId="0" fillId="0" borderId="42" xfId="0" applyNumberFormat="1" applyFont="1" applyBorder="1" applyAlignment="1">
      <alignment horizontal="center" vertical="top" wrapText="1"/>
    </xf>
    <xf numFmtId="0" fontId="0" fillId="0" borderId="31" xfId="0" applyFont="1" applyBorder="1" applyAlignment="1">
      <alignment horizontal="center" vertical="top" wrapText="1"/>
    </xf>
    <xf numFmtId="0" fontId="0" fillId="0" borderId="31" xfId="0" applyFont="1" applyBorder="1" applyAlignment="1">
      <alignment horizontal="center" vertical="top"/>
    </xf>
    <xf numFmtId="0" fontId="49" fillId="27" borderId="3" xfId="0" applyFont="1" applyFill="1" applyBorder="1" applyAlignment="1">
      <alignment horizontal="center" vertical="top" wrapText="1"/>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19" fillId="0" borderId="30" xfId="0" applyFont="1" applyFill="1" applyBorder="1" applyAlignment="1">
      <alignment horizontal="center" vertical="top"/>
    </xf>
    <xf numFmtId="0" fontId="19" fillId="0" borderId="32" xfId="0" applyFont="1" applyFill="1" applyBorder="1" applyAlignment="1">
      <alignment horizontal="center" vertical="top"/>
    </xf>
    <xf numFmtId="15" fontId="19" fillId="0" borderId="42" xfId="0" applyNumberFormat="1" applyFont="1" applyFill="1" applyBorder="1" applyAlignment="1">
      <alignment horizontal="center" vertical="top" wrapText="1"/>
    </xf>
    <xf numFmtId="0" fontId="19" fillId="0" borderId="33" xfId="0" applyFont="1" applyFill="1" applyBorder="1" applyAlignment="1">
      <alignment horizontal="center" vertical="top"/>
    </xf>
    <xf numFmtId="0" fontId="62" fillId="0" borderId="0" xfId="0" applyFont="1" applyFill="1" applyBorder="1" applyAlignment="1">
      <alignment vertical="top" wrapText="1"/>
    </xf>
    <xf numFmtId="0" fontId="38" fillId="34" borderId="9"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22" borderId="14" xfId="0" applyFont="1" applyFill="1" applyBorder="1" applyAlignment="1">
      <alignment horizontal="center" vertical="top" wrapText="1"/>
    </xf>
    <xf numFmtId="0" fontId="13" fillId="22" borderId="8" xfId="0" applyFont="1" applyFill="1" applyBorder="1" applyAlignment="1">
      <alignment horizontal="center" vertical="top" wrapText="1"/>
    </xf>
    <xf numFmtId="0" fontId="13" fillId="0" borderId="8" xfId="0" applyFont="1" applyFill="1" applyBorder="1" applyAlignment="1">
      <alignment horizontal="left" vertical="top" wrapText="1"/>
    </xf>
    <xf numFmtId="0" fontId="87" fillId="0" borderId="20" xfId="0" applyFont="1" applyBorder="1" applyAlignment="1">
      <alignment horizontal="center" vertical="top" wrapText="1"/>
    </xf>
    <xf numFmtId="0" fontId="13" fillId="0" borderId="20" xfId="0" applyFont="1" applyBorder="1" applyAlignment="1">
      <alignment horizontal="center" vertical="top" wrapText="1"/>
    </xf>
    <xf numFmtId="0" fontId="13" fillId="0" borderId="20" xfId="0" applyFont="1" applyBorder="1" applyAlignment="1">
      <alignment horizontal="justify" vertical="top" wrapText="1"/>
    </xf>
    <xf numFmtId="0" fontId="13" fillId="34" borderId="23" xfId="0" applyFont="1" applyFill="1" applyBorder="1" applyAlignment="1">
      <alignment vertical="top" wrapText="1"/>
    </xf>
    <xf numFmtId="0" fontId="13" fillId="22" borderId="20" xfId="0" applyFont="1" applyFill="1" applyBorder="1" applyAlignment="1">
      <alignment vertical="top" wrapText="1"/>
    </xf>
    <xf numFmtId="0" fontId="13" fillId="22" borderId="23" xfId="0" applyFont="1" applyFill="1" applyBorder="1" applyAlignment="1">
      <alignment vertical="top" wrapText="1"/>
    </xf>
    <xf numFmtId="0" fontId="88" fillId="34" borderId="20" xfId="0" applyFont="1" applyFill="1" applyBorder="1" applyAlignment="1">
      <alignment horizontal="center" vertical="top" wrapText="1"/>
    </xf>
    <xf numFmtId="0" fontId="89" fillId="0" borderId="20" xfId="0" applyFont="1" applyBorder="1" applyAlignment="1">
      <alignment horizontal="center" vertical="top" wrapText="1"/>
    </xf>
    <xf numFmtId="0" fontId="9" fillId="21" borderId="0" xfId="0" applyFont="1" applyFill="1" applyAlignment="1">
      <alignment horizontal="center" vertical="center"/>
    </xf>
    <xf numFmtId="0" fontId="2" fillId="21" borderId="0" xfId="0" applyFont="1" applyFill="1" applyAlignment="1">
      <alignment horizontal="center" vertical="center"/>
    </xf>
    <xf numFmtId="0" fontId="91" fillId="34" borderId="20" xfId="0" applyFont="1" applyFill="1" applyBorder="1" applyAlignment="1">
      <alignment horizontal="center" vertical="top" wrapText="1"/>
    </xf>
    <xf numFmtId="0" fontId="93" fillId="31" borderId="9" xfId="0" applyFont="1" applyFill="1" applyBorder="1" applyAlignment="1">
      <alignment horizontal="center" vertical="center" textRotation="180" wrapText="1"/>
    </xf>
    <xf numFmtId="0" fontId="95" fillId="16" borderId="20" xfId="0" applyFont="1" applyFill="1" applyBorder="1" applyAlignment="1">
      <alignment horizontal="center" vertical="top" wrapText="1"/>
    </xf>
    <xf numFmtId="0" fontId="97" fillId="0" borderId="23" xfId="0" applyFont="1" applyBorder="1" applyAlignment="1">
      <alignment horizontal="center" vertical="top" wrapText="1"/>
    </xf>
    <xf numFmtId="0" fontId="2" fillId="0" borderId="0" xfId="0" applyFont="1" applyAlignment="1">
      <alignment horizontal="center" vertical="center" wrapText="1"/>
    </xf>
    <xf numFmtId="0" fontId="20" fillId="5" borderId="3"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 fillId="4" borderId="23" xfId="0" applyFont="1" applyFill="1" applyBorder="1" applyAlignment="1">
      <alignment horizontal="left" vertical="top" wrapText="1"/>
    </xf>
    <xf numFmtId="0" fontId="2" fillId="4" borderId="23" xfId="0" applyFont="1" applyFill="1" applyBorder="1" applyAlignment="1">
      <alignment horizontal="left" vertical="top"/>
    </xf>
    <xf numFmtId="0" fontId="20" fillId="5" borderId="5" xfId="0" applyFont="1" applyFill="1" applyBorder="1" applyAlignment="1">
      <alignment horizontal="center" vertical="center" wrapText="1"/>
    </xf>
    <xf numFmtId="15" fontId="14" fillId="5" borderId="13" xfId="0" applyNumberFormat="1" applyFont="1" applyFill="1" applyBorder="1" applyAlignment="1">
      <alignment horizontal="center" vertical="center" textRotation="180" wrapText="1"/>
    </xf>
    <xf numFmtId="0" fontId="20" fillId="9" borderId="6" xfId="0" applyFont="1" applyFill="1" applyBorder="1" applyAlignment="1">
      <alignment horizontal="center" vertical="top" wrapText="1"/>
    </xf>
    <xf numFmtId="0" fontId="20" fillId="9" borderId="7" xfId="0" applyFont="1" applyFill="1" applyBorder="1" applyAlignment="1">
      <alignment horizontal="center" vertical="top" wrapText="1"/>
    </xf>
    <xf numFmtId="0" fontId="20" fillId="9" borderId="8" xfId="0" applyFont="1" applyFill="1" applyBorder="1" applyAlignment="1">
      <alignment horizontal="center" vertical="top" wrapText="1"/>
    </xf>
    <xf numFmtId="0" fontId="20" fillId="16" borderId="37" xfId="0" applyFont="1" applyFill="1" applyBorder="1" applyAlignment="1">
      <alignment horizontal="center" vertical="top" wrapText="1"/>
    </xf>
    <xf numFmtId="0" fontId="20" fillId="16" borderId="39" xfId="0" applyFont="1" applyFill="1" applyBorder="1" applyAlignment="1">
      <alignment horizontal="center" vertical="top" wrapText="1"/>
    </xf>
    <xf numFmtId="0" fontId="20" fillId="16" borderId="43" xfId="0" applyFont="1" applyFill="1" applyBorder="1" applyAlignment="1">
      <alignment horizontal="center" vertical="top" wrapText="1"/>
    </xf>
    <xf numFmtId="0" fontId="20" fillId="11" borderId="37" xfId="0" applyFont="1" applyFill="1" applyBorder="1" applyAlignment="1">
      <alignment horizontal="center" vertical="top" wrapText="1"/>
    </xf>
    <xf numFmtId="0" fontId="20" fillId="11" borderId="39" xfId="0" applyFont="1" applyFill="1" applyBorder="1" applyAlignment="1">
      <alignment horizontal="center" vertical="top" wrapText="1"/>
    </xf>
    <xf numFmtId="0" fontId="20" fillId="11" borderId="43" xfId="0" applyFont="1" applyFill="1" applyBorder="1" applyAlignment="1">
      <alignment horizontal="center" vertical="top" wrapText="1"/>
    </xf>
    <xf numFmtId="0" fontId="20" fillId="6" borderId="37" xfId="0" applyFont="1" applyFill="1" applyBorder="1" applyAlignment="1">
      <alignment horizontal="center" vertical="top" wrapText="1"/>
    </xf>
    <xf numFmtId="0" fontId="20" fillId="6" borderId="39" xfId="0" applyFont="1" applyFill="1" applyBorder="1" applyAlignment="1">
      <alignment horizontal="center" vertical="top" wrapText="1"/>
    </xf>
    <xf numFmtId="0" fontId="20" fillId="7" borderId="37" xfId="0" applyFont="1" applyFill="1" applyBorder="1" applyAlignment="1">
      <alignment horizontal="center" vertical="top" wrapText="1"/>
    </xf>
    <xf numFmtId="0" fontId="20" fillId="7" borderId="39" xfId="0" applyFont="1" applyFill="1" applyBorder="1" applyAlignment="1">
      <alignment horizontal="center" vertical="top" wrapText="1"/>
    </xf>
    <xf numFmtId="0" fontId="20" fillId="7" borderId="43" xfId="0" applyFont="1" applyFill="1" applyBorder="1" applyAlignment="1">
      <alignment horizontal="center" vertical="top" wrapText="1"/>
    </xf>
    <xf numFmtId="0" fontId="20" fillId="13" borderId="37" xfId="0" applyFont="1" applyFill="1" applyBorder="1" applyAlignment="1">
      <alignment horizontal="center" vertical="top" wrapText="1"/>
    </xf>
    <xf numFmtId="0" fontId="20" fillId="13" borderId="39" xfId="0" applyFont="1" applyFill="1" applyBorder="1" applyAlignment="1">
      <alignment horizontal="center" vertical="top" wrapText="1"/>
    </xf>
    <xf numFmtId="0" fontId="20" fillId="13" borderId="43" xfId="0" applyFont="1" applyFill="1" applyBorder="1" applyAlignment="1">
      <alignment horizontal="center" vertical="top" wrapText="1"/>
    </xf>
    <xf numFmtId="0" fontId="20" fillId="5" borderId="8" xfId="0" applyFont="1" applyFill="1" applyBorder="1" applyAlignment="1">
      <alignment vertical="center" wrapText="1"/>
    </xf>
    <xf numFmtId="0" fontId="21" fillId="15" borderId="3" xfId="0" applyFont="1" applyFill="1" applyBorder="1" applyAlignment="1">
      <alignment vertical="top" wrapText="1"/>
    </xf>
    <xf numFmtId="0" fontId="21" fillId="15" borderId="23" xfId="0" applyFont="1" applyFill="1" applyBorder="1" applyAlignment="1">
      <alignment vertical="top" wrapText="1"/>
    </xf>
    <xf numFmtId="0" fontId="20" fillId="5" borderId="5" xfId="0" applyFont="1" applyFill="1" applyBorder="1" applyAlignment="1">
      <alignment vertical="center" wrapText="1"/>
    </xf>
    <xf numFmtId="15" fontId="25" fillId="5" borderId="13" xfId="0" applyNumberFormat="1" applyFont="1" applyFill="1" applyBorder="1" applyAlignment="1">
      <alignment horizontal="center" vertical="center" textRotation="180" wrapText="1"/>
    </xf>
    <xf numFmtId="0" fontId="20" fillId="5" borderId="13" xfId="0" applyFont="1" applyFill="1" applyBorder="1" applyAlignment="1">
      <alignment horizontal="center" vertical="center" wrapText="1"/>
    </xf>
    <xf numFmtId="0" fontId="23" fillId="0" borderId="44" xfId="2" applyBorder="1" applyAlignment="1">
      <alignment horizontal="center" vertical="center" wrapText="1"/>
    </xf>
    <xf numFmtId="0" fontId="23" fillId="0" borderId="13" xfId="2" applyBorder="1" applyAlignment="1">
      <alignment horizontal="center" vertical="center" wrapText="1"/>
    </xf>
    <xf numFmtId="0" fontId="23" fillId="0" borderId="29" xfId="2" applyBorder="1" applyAlignment="1">
      <alignment horizontal="center" vertical="center" wrapText="1"/>
    </xf>
    <xf numFmtId="0" fontId="20" fillId="16" borderId="6" xfId="0" applyFont="1" applyFill="1" applyBorder="1" applyAlignment="1">
      <alignment horizontal="center" vertical="top" wrapText="1"/>
    </xf>
    <xf numFmtId="0" fontId="20" fillId="16" borderId="7" xfId="0" applyFont="1" applyFill="1" applyBorder="1" applyAlignment="1">
      <alignment horizontal="center" vertical="top" wrapText="1"/>
    </xf>
    <xf numFmtId="0" fontId="20" fillId="16" borderId="8" xfId="0" applyFont="1" applyFill="1" applyBorder="1" applyAlignment="1">
      <alignment horizontal="center" vertical="top" wrapText="1"/>
    </xf>
    <xf numFmtId="0" fontId="20" fillId="11" borderId="6" xfId="0" applyFont="1" applyFill="1" applyBorder="1" applyAlignment="1">
      <alignment horizontal="center" vertical="top" wrapText="1"/>
    </xf>
    <xf numFmtId="0" fontId="20" fillId="11" borderId="7" xfId="0" applyFont="1" applyFill="1" applyBorder="1" applyAlignment="1">
      <alignment horizontal="center" vertical="top" wrapText="1"/>
    </xf>
    <xf numFmtId="0" fontId="20" fillId="11" borderId="8" xfId="0" applyFont="1" applyFill="1" applyBorder="1" applyAlignment="1">
      <alignment horizontal="center" vertical="top" wrapText="1"/>
    </xf>
    <xf numFmtId="0" fontId="20" fillId="6" borderId="6" xfId="0" applyFont="1" applyFill="1" applyBorder="1" applyAlignment="1">
      <alignment horizontal="center" vertical="top" wrapText="1"/>
    </xf>
    <xf numFmtId="0" fontId="20" fillId="6" borderId="7" xfId="0" applyFont="1" applyFill="1" applyBorder="1" applyAlignment="1">
      <alignment horizontal="center" vertical="top" wrapText="1"/>
    </xf>
    <xf numFmtId="0" fontId="20" fillId="6" borderId="8" xfId="0" applyFont="1" applyFill="1" applyBorder="1" applyAlignment="1">
      <alignment horizontal="center" vertical="top" wrapText="1"/>
    </xf>
    <xf numFmtId="0" fontId="20" fillId="7" borderId="6" xfId="0" applyFont="1" applyFill="1" applyBorder="1" applyAlignment="1">
      <alignment horizontal="center" vertical="top" wrapText="1"/>
    </xf>
    <xf numFmtId="0" fontId="20" fillId="7" borderId="7" xfId="0" applyFont="1" applyFill="1" applyBorder="1" applyAlignment="1">
      <alignment horizontal="center" vertical="top" wrapText="1"/>
    </xf>
    <xf numFmtId="0" fontId="20" fillId="7" borderId="8" xfId="0" applyFont="1" applyFill="1" applyBorder="1" applyAlignment="1">
      <alignment horizontal="center" vertical="top" wrapText="1"/>
    </xf>
    <xf numFmtId="0" fontId="20" fillId="25" borderId="6" xfId="0" applyFont="1" applyFill="1" applyBorder="1" applyAlignment="1">
      <alignment horizontal="center" vertical="top" wrapText="1"/>
    </xf>
    <xf numFmtId="0" fontId="20" fillId="25" borderId="7" xfId="0" applyFont="1" applyFill="1" applyBorder="1" applyAlignment="1">
      <alignment horizontal="center" vertical="top" wrapText="1"/>
    </xf>
    <xf numFmtId="0" fontId="20" fillId="25" borderId="8" xfId="0" applyFont="1" applyFill="1" applyBorder="1" applyAlignment="1">
      <alignment horizontal="center" vertical="top" wrapText="1"/>
    </xf>
    <xf numFmtId="0" fontId="20" fillId="26" borderId="6" xfId="0" applyFont="1" applyFill="1" applyBorder="1" applyAlignment="1">
      <alignment horizontal="center" vertical="top" wrapText="1"/>
    </xf>
    <xf numFmtId="0" fontId="20" fillId="26" borderId="7" xfId="0" applyFont="1" applyFill="1" applyBorder="1" applyAlignment="1">
      <alignment horizontal="center" vertical="top" wrapText="1"/>
    </xf>
    <xf numFmtId="0" fontId="20" fillId="26" borderId="8" xfId="0" applyFont="1" applyFill="1" applyBorder="1" applyAlignment="1">
      <alignment horizontal="center" vertical="top" wrapText="1"/>
    </xf>
    <xf numFmtId="0" fontId="94" fillId="16" borderId="21" xfId="0" applyFont="1" applyFill="1" applyBorder="1" applyAlignment="1">
      <alignment horizontal="center" vertical="center" wrapText="1"/>
    </xf>
    <xf numFmtId="0" fontId="94" fillId="16" borderId="22" xfId="0" applyFont="1" applyFill="1" applyBorder="1" applyAlignment="1">
      <alignment horizontal="center" vertical="center" wrapText="1"/>
    </xf>
    <xf numFmtId="0" fontId="20" fillId="5" borderId="5" xfId="0" applyFont="1" applyFill="1" applyBorder="1" applyAlignment="1">
      <alignment horizontal="center" vertical="top" wrapText="1"/>
    </xf>
    <xf numFmtId="0" fontId="20" fillId="0" borderId="3" xfId="0" applyFont="1" applyBorder="1" applyAlignment="1">
      <alignment horizontal="left" vertical="top" wrapText="1"/>
    </xf>
    <xf numFmtId="0" fontId="20" fillId="0" borderId="23" xfId="0" applyFont="1" applyBorder="1" applyAlignment="1">
      <alignment horizontal="left" vertical="top" wrapText="1"/>
    </xf>
    <xf numFmtId="0" fontId="20" fillId="0" borderId="5" xfId="0" applyFont="1" applyBorder="1" applyAlignment="1">
      <alignment horizontal="left" vertical="top" wrapText="1"/>
    </xf>
    <xf numFmtId="0" fontId="20" fillId="8" borderId="23" xfId="0" applyFont="1" applyFill="1" applyBorder="1" applyAlignment="1">
      <alignment horizontal="left" vertical="top" wrapText="1"/>
    </xf>
    <xf numFmtId="0" fontId="21" fillId="22" borderId="7" xfId="0" applyFont="1" applyFill="1" applyBorder="1" applyAlignment="1">
      <alignment horizontal="center" vertical="top" wrapText="1"/>
    </xf>
    <xf numFmtId="0" fontId="23" fillId="22" borderId="22" xfId="2" applyFont="1" applyFill="1" applyBorder="1" applyAlignment="1">
      <alignment vertical="top" wrapText="1"/>
    </xf>
    <xf numFmtId="0" fontId="23" fillId="22" borderId="7" xfId="2" applyFont="1" applyFill="1" applyBorder="1" applyAlignment="1">
      <alignment vertical="top" wrapText="1"/>
    </xf>
    <xf numFmtId="0" fontId="20" fillId="8" borderId="3" xfId="0" applyFont="1" applyFill="1" applyBorder="1" applyAlignment="1">
      <alignment horizontal="left" vertical="top" wrapText="1"/>
    </xf>
    <xf numFmtId="0" fontId="39" fillId="4" borderId="9" xfId="0" applyFont="1" applyFill="1" applyBorder="1" applyAlignment="1">
      <alignment horizontal="center" vertical="top" wrapText="1"/>
    </xf>
    <xf numFmtId="0" fontId="38" fillId="4" borderId="9" xfId="0" applyFont="1" applyFill="1" applyBorder="1" applyAlignment="1">
      <alignment horizontal="center" vertical="top" wrapText="1"/>
    </xf>
    <xf numFmtId="0" fontId="38" fillId="4" borderId="3" xfId="0" applyFont="1" applyFill="1" applyBorder="1" applyAlignment="1">
      <alignment horizontal="center" vertical="top" wrapText="1"/>
    </xf>
    <xf numFmtId="0" fontId="22" fillId="0" borderId="3" xfId="0" applyFont="1" applyBorder="1" applyAlignment="1">
      <alignment horizontal="justify" vertical="top" wrapText="1"/>
    </xf>
    <xf numFmtId="0" fontId="17" fillId="0" borderId="9" xfId="0" applyFont="1" applyBorder="1" applyAlignment="1">
      <alignment horizontal="center" vertical="top" wrapText="1"/>
    </xf>
    <xf numFmtId="0" fontId="17" fillId="0" borderId="9" xfId="0" applyFont="1" applyFill="1" applyBorder="1" applyAlignment="1">
      <alignment horizontal="center" vertical="top" wrapText="1"/>
    </xf>
    <xf numFmtId="0" fontId="23" fillId="22" borderId="3" xfId="2" applyFont="1" applyFill="1" applyBorder="1" applyAlignment="1">
      <alignment vertical="top" wrapText="1"/>
    </xf>
    <xf numFmtId="0" fontId="23" fillId="22" borderId="2" xfId="2" applyFont="1" applyFill="1" applyBorder="1" applyAlignment="1">
      <alignment vertical="top" wrapText="1"/>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4" xfId="0" applyFont="1" applyBorder="1" applyAlignment="1">
      <alignment horizontal="center" vertical="center"/>
    </xf>
    <xf numFmtId="0" fontId="79" fillId="0" borderId="0" xfId="0" applyFont="1" applyBorder="1" applyAlignment="1">
      <alignment horizontal="center" vertical="center"/>
    </xf>
    <xf numFmtId="0" fontId="79" fillId="0" borderId="5" xfId="0" applyFont="1" applyBorder="1" applyAlignment="1">
      <alignment horizontal="center" vertical="center"/>
    </xf>
    <xf numFmtId="0" fontId="9" fillId="0" borderId="6" xfId="0" applyFont="1" applyBorder="1" applyAlignment="1">
      <alignment horizontal="center" vertical="center"/>
    </xf>
    <xf numFmtId="9" fontId="79" fillId="0" borderId="7" xfId="1" applyFont="1" applyBorder="1" applyAlignment="1">
      <alignment horizontal="center" vertical="center"/>
    </xf>
    <xf numFmtId="9" fontId="79" fillId="0" borderId="8" xfId="1" applyFont="1" applyBorder="1" applyAlignment="1">
      <alignment horizontal="center" vertical="center"/>
    </xf>
    <xf numFmtId="0" fontId="9" fillId="0" borderId="1" xfId="0" applyFont="1" applyBorder="1" applyAlignment="1">
      <alignment horizontal="center" vertical="center" wrapText="1"/>
    </xf>
    <xf numFmtId="0" fontId="79" fillId="0" borderId="2" xfId="0" applyFont="1" applyBorder="1" applyAlignment="1">
      <alignment horizontal="center" vertical="center"/>
    </xf>
    <xf numFmtId="0" fontId="79" fillId="0" borderId="3" xfId="0" applyFont="1" applyBorder="1" applyAlignment="1">
      <alignment horizontal="center" vertical="center"/>
    </xf>
    <xf numFmtId="9" fontId="79" fillId="0" borderId="0" xfId="1" applyFont="1" applyBorder="1" applyAlignment="1">
      <alignment horizontal="center" vertical="center"/>
    </xf>
    <xf numFmtId="9" fontId="79" fillId="0" borderId="5" xfId="1" applyFont="1" applyBorder="1" applyAlignment="1">
      <alignment horizontal="center" vertical="center"/>
    </xf>
    <xf numFmtId="0" fontId="79" fillId="0" borderId="7" xfId="0" applyFont="1" applyBorder="1" applyAlignment="1">
      <alignment horizontal="center"/>
    </xf>
    <xf numFmtId="0" fontId="0" fillId="10" borderId="2" xfId="0" applyFill="1" applyBorder="1"/>
    <xf numFmtId="0" fontId="0" fillId="10" borderId="3" xfId="0" applyFill="1" applyBorder="1"/>
    <xf numFmtId="0" fontId="43" fillId="10" borderId="4" xfId="0" applyFont="1" applyFill="1" applyBorder="1"/>
    <xf numFmtId="0" fontId="43" fillId="10" borderId="0" xfId="0" applyFont="1" applyFill="1" applyBorder="1"/>
    <xf numFmtId="0" fontId="43" fillId="10" borderId="5" xfId="0" applyFont="1" applyFill="1" applyBorder="1"/>
    <xf numFmtId="0" fontId="43" fillId="10" borderId="6" xfId="0" applyFont="1" applyFill="1" applyBorder="1"/>
    <xf numFmtId="0" fontId="43" fillId="10" borderId="7" xfId="0" applyFont="1" applyFill="1" applyBorder="1"/>
    <xf numFmtId="0" fontId="43" fillId="10" borderId="8" xfId="0" applyFont="1" applyFill="1" applyBorder="1"/>
    <xf numFmtId="0" fontId="26" fillId="10" borderId="1" xfId="0" applyFont="1" applyFill="1" applyBorder="1"/>
    <xf numFmtId="0" fontId="19" fillId="12" borderId="0" xfId="0" applyFont="1" applyFill="1" applyAlignment="1">
      <alignment horizontal="center" vertical="top"/>
    </xf>
    <xf numFmtId="0" fontId="19" fillId="12" borderId="0" xfId="0" applyFont="1" applyFill="1" applyAlignment="1">
      <alignment horizontal="center" vertical="center"/>
    </xf>
    <xf numFmtId="9" fontId="1" fillId="0" borderId="0" xfId="1" applyFont="1" applyAlignment="1">
      <alignment horizontal="center"/>
    </xf>
    <xf numFmtId="0" fontId="10" fillId="0" borderId="0" xfId="0" applyFont="1" applyAlignment="1">
      <alignment horizontal="center"/>
    </xf>
    <xf numFmtId="0" fontId="20" fillId="0" borderId="23" xfId="0" applyFont="1" applyFill="1" applyBorder="1" applyAlignment="1">
      <alignment horizontal="left" vertical="top" wrapText="1"/>
    </xf>
    <xf numFmtId="0" fontId="39" fillId="0" borderId="20" xfId="0" applyFont="1" applyFill="1" applyBorder="1" applyAlignment="1">
      <alignment horizontal="center" vertical="top" wrapText="1"/>
    </xf>
    <xf numFmtId="0" fontId="38" fillId="0" borderId="20" xfId="0" applyFont="1" applyFill="1" applyBorder="1" applyAlignment="1">
      <alignment horizontal="center" vertical="top" wrapText="1"/>
    </xf>
    <xf numFmtId="0" fontId="38" fillId="0" borderId="23" xfId="0" applyFont="1" applyFill="1" applyBorder="1" applyAlignment="1">
      <alignment horizontal="center" vertical="top" wrapText="1"/>
    </xf>
    <xf numFmtId="0" fontId="21" fillId="0" borderId="23" xfId="0" applyFont="1" applyFill="1" applyBorder="1" applyAlignment="1">
      <alignment horizontal="center" vertical="top" wrapText="1"/>
    </xf>
    <xf numFmtId="0" fontId="21" fillId="0" borderId="23" xfId="0" applyFont="1" applyFill="1" applyBorder="1" applyAlignment="1">
      <alignment horizontal="justify" vertical="top" wrapText="1"/>
    </xf>
    <xf numFmtId="0" fontId="23" fillId="0" borderId="23" xfId="2" applyFill="1" applyBorder="1" applyAlignment="1">
      <alignment vertical="top" wrapText="1"/>
    </xf>
    <xf numFmtId="0" fontId="23" fillId="0" borderId="23" xfId="2" applyFont="1" applyFill="1" applyBorder="1" applyAlignment="1">
      <alignment vertical="top" wrapText="1"/>
    </xf>
    <xf numFmtId="0" fontId="23" fillId="0" borderId="22" xfId="2" applyFont="1" applyFill="1" applyBorder="1" applyAlignment="1">
      <alignment vertical="top" wrapText="1"/>
    </xf>
    <xf numFmtId="0" fontId="26" fillId="0" borderId="0" xfId="0" applyFont="1" applyFill="1" applyAlignment="1">
      <alignment horizontal="center" vertical="top"/>
    </xf>
    <xf numFmtId="0" fontId="20" fillId="10" borderId="37" xfId="0" applyFont="1" applyFill="1" applyBorder="1" applyAlignment="1">
      <alignment horizontal="center" vertical="top" wrapText="1"/>
    </xf>
    <xf numFmtId="0" fontId="20" fillId="10" borderId="39" xfId="0" applyFont="1" applyFill="1" applyBorder="1" applyAlignment="1">
      <alignment horizontal="center" vertical="top" wrapText="1"/>
    </xf>
    <xf numFmtId="0" fontId="20" fillId="10" borderId="43" xfId="0" applyFont="1" applyFill="1" applyBorder="1" applyAlignment="1">
      <alignment horizontal="center" vertical="top" wrapText="1"/>
    </xf>
    <xf numFmtId="0" fontId="20" fillId="10" borderId="10" xfId="0" applyFont="1" applyFill="1" applyBorder="1" applyAlignment="1">
      <alignment horizontal="center" vertical="top" wrapText="1"/>
    </xf>
    <xf numFmtId="0" fontId="20" fillId="10" borderId="11" xfId="0" applyFont="1" applyFill="1" applyBorder="1" applyAlignment="1">
      <alignment horizontal="center" vertical="top" wrapText="1"/>
    </xf>
    <xf numFmtId="0" fontId="20" fillId="10" borderId="12" xfId="0" applyFont="1" applyFill="1" applyBorder="1" applyAlignment="1">
      <alignment horizontal="center" vertical="top" wrapText="1"/>
    </xf>
    <xf numFmtId="0" fontId="20" fillId="23" borderId="37" xfId="0" applyFont="1" applyFill="1" applyBorder="1" applyAlignment="1">
      <alignment horizontal="center" vertical="top" wrapText="1"/>
    </xf>
    <xf numFmtId="0" fontId="20" fillId="23" borderId="39" xfId="0" applyFont="1" applyFill="1" applyBorder="1" applyAlignment="1">
      <alignment horizontal="center" vertical="top" wrapText="1"/>
    </xf>
    <xf numFmtId="0" fontId="20" fillId="23" borderId="43" xfId="0" applyFont="1" applyFill="1" applyBorder="1" applyAlignment="1">
      <alignment horizontal="center" vertical="top" wrapText="1"/>
    </xf>
    <xf numFmtId="0" fontId="20" fillId="23" borderId="10" xfId="0" applyFont="1" applyFill="1" applyBorder="1" applyAlignment="1">
      <alignment horizontal="center" vertical="top" wrapText="1"/>
    </xf>
    <xf numFmtId="0" fontId="20" fillId="23" borderId="11" xfId="0" applyFont="1" applyFill="1" applyBorder="1" applyAlignment="1">
      <alignment horizontal="center" vertical="top" wrapText="1"/>
    </xf>
    <xf numFmtId="0" fontId="20" fillId="23" borderId="12" xfId="0" applyFont="1" applyFill="1" applyBorder="1" applyAlignment="1">
      <alignment horizontal="center" vertical="top" wrapText="1"/>
    </xf>
    <xf numFmtId="0" fontId="19" fillId="0" borderId="0" xfId="0" applyFont="1" applyAlignment="1">
      <alignment vertical="top" wrapText="1"/>
    </xf>
    <xf numFmtId="1" fontId="42" fillId="0" borderId="0" xfId="3" applyNumberFormat="1" applyFont="1" applyAlignment="1">
      <alignment horizontal="center" vertical="center"/>
    </xf>
    <xf numFmtId="0" fontId="9" fillId="12" borderId="4" xfId="0" applyFont="1" applyFill="1" applyBorder="1" applyAlignment="1">
      <alignment horizontal="center" vertical="center"/>
    </xf>
    <xf numFmtId="0" fontId="9" fillId="0" borderId="4" xfId="0" applyFont="1" applyBorder="1" applyAlignment="1">
      <alignment horizontal="center" vertical="center" wrapText="1"/>
    </xf>
    <xf numFmtId="0" fontId="19" fillId="0" borderId="24" xfId="0" applyFont="1" applyFill="1" applyBorder="1" applyAlignment="1">
      <alignment vertical="top" wrapText="1"/>
    </xf>
    <xf numFmtId="0" fontId="20" fillId="0" borderId="37" xfId="0" applyFont="1" applyFill="1" applyBorder="1" applyAlignment="1">
      <alignment horizontal="center" vertical="top" wrapText="1"/>
    </xf>
    <xf numFmtId="0" fontId="20" fillId="0" borderId="39" xfId="0" applyFont="1" applyFill="1" applyBorder="1" applyAlignment="1">
      <alignment horizontal="center" vertical="top" wrapText="1"/>
    </xf>
    <xf numFmtId="0" fontId="20" fillId="0" borderId="43" xfId="0" applyFont="1" applyFill="1" applyBorder="1" applyAlignment="1">
      <alignment horizontal="center" vertical="top" wrapText="1"/>
    </xf>
    <xf numFmtId="0" fontId="32" fillId="0" borderId="0" xfId="0" applyFont="1" applyAlignment="1">
      <alignment horizontal="left" vertical="center" wrapText="1"/>
    </xf>
    <xf numFmtId="0" fontId="50" fillId="0" borderId="0" xfId="0" applyFont="1" applyAlignment="1">
      <alignment horizontal="left" vertical="center" wrapText="1"/>
    </xf>
    <xf numFmtId="0" fontId="19" fillId="0" borderId="24" xfId="0" applyFont="1" applyFill="1" applyBorder="1"/>
    <xf numFmtId="0" fontId="19" fillId="0" borderId="24" xfId="0" applyFont="1" applyFill="1" applyBorder="1" applyAlignment="1">
      <alignment vertical="top"/>
    </xf>
    <xf numFmtId="0" fontId="102" fillId="0" borderId="0" xfId="0" applyFont="1" applyAlignment="1">
      <alignment vertical="center" wrapText="1"/>
    </xf>
    <xf numFmtId="0" fontId="102" fillId="35" borderId="0" xfId="0" applyFont="1" applyFill="1" applyAlignment="1">
      <alignment vertical="center" wrapText="1"/>
    </xf>
    <xf numFmtId="15" fontId="101" fillId="0" borderId="0" xfId="0" applyNumberFormat="1" applyFont="1" applyAlignment="1">
      <alignment vertical="center" wrapText="1"/>
    </xf>
    <xf numFmtId="0" fontId="19" fillId="0" borderId="24" xfId="0" applyFont="1" applyFill="1" applyBorder="1" applyAlignment="1">
      <alignment wrapText="1"/>
    </xf>
    <xf numFmtId="0" fontId="103" fillId="0" borderId="20" xfId="0" applyFont="1" applyBorder="1" applyAlignment="1">
      <alignment vertical="top" wrapText="1"/>
    </xf>
    <xf numFmtId="0" fontId="19" fillId="0" borderId="24" xfId="0" applyFont="1" applyFill="1" applyBorder="1" applyAlignment="1">
      <alignment horizontal="center" vertical="top"/>
    </xf>
    <xf numFmtId="0" fontId="19" fillId="0" borderId="0" xfId="0" applyFont="1" applyAlignment="1">
      <alignment horizontal="left"/>
    </xf>
    <xf numFmtId="0" fontId="19" fillId="0" borderId="0" xfId="0" applyFont="1" applyFill="1" applyAlignment="1">
      <alignment horizontal="left"/>
    </xf>
    <xf numFmtId="0" fontId="19" fillId="0" borderId="0" xfId="0" applyFont="1" applyFill="1" applyAlignment="1">
      <alignment horizontal="right"/>
    </xf>
    <xf numFmtId="0" fontId="98" fillId="0" borderId="0" xfId="0" applyFont="1" applyFill="1" applyAlignment="1">
      <alignment horizontal="right" vertical="center"/>
    </xf>
    <xf numFmtId="0" fontId="98" fillId="0" borderId="0" xfId="0" applyFont="1" applyFill="1" applyAlignment="1">
      <alignment horizontal="right"/>
    </xf>
    <xf numFmtId="0" fontId="27" fillId="0" borderId="0" xfId="0" applyFont="1" applyFill="1" applyAlignment="1">
      <alignment horizontal="center" vertical="center"/>
    </xf>
    <xf numFmtId="0" fontId="104" fillId="0" borderId="0" xfId="0" applyFont="1"/>
    <xf numFmtId="0" fontId="5" fillId="0" borderId="45" xfId="0" applyFont="1" applyBorder="1" applyAlignment="1">
      <alignment horizontal="left" vertical="center"/>
    </xf>
    <xf numFmtId="0" fontId="5" fillId="0" borderId="45" xfId="0" applyFont="1" applyBorder="1" applyAlignment="1">
      <alignment horizontal="center" vertical="center"/>
    </xf>
    <xf numFmtId="165" fontId="79" fillId="0" borderId="0" xfId="3" applyNumberFormat="1" applyFont="1"/>
    <xf numFmtId="165" fontId="10" fillId="0" borderId="0" xfId="3" applyNumberFormat="1" applyFont="1"/>
    <xf numFmtId="15" fontId="79" fillId="0" borderId="0" xfId="0" applyNumberFormat="1" applyFont="1"/>
    <xf numFmtId="0" fontId="79" fillId="0" borderId="1" xfId="0" applyFont="1" applyBorder="1"/>
    <xf numFmtId="0" fontId="0" fillId="0" borderId="2" xfId="0" applyBorder="1" applyAlignment="1">
      <alignment horizontal="center"/>
    </xf>
    <xf numFmtId="9" fontId="79" fillId="0" borderId="3" xfId="1" applyFont="1" applyBorder="1" applyAlignment="1">
      <alignment horizontal="center"/>
    </xf>
    <xf numFmtId="0" fontId="79" fillId="0" borderId="6" xfId="0" applyFont="1" applyBorder="1"/>
    <xf numFmtId="0" fontId="10" fillId="0" borderId="7" xfId="0" applyFont="1" applyBorder="1" applyAlignment="1">
      <alignment horizontal="center" vertical="center"/>
    </xf>
    <xf numFmtId="0" fontId="0" fillId="0" borderId="7" xfId="0" applyBorder="1" applyAlignment="1">
      <alignment horizontal="center"/>
    </xf>
    <xf numFmtId="9" fontId="79" fillId="0" borderId="8" xfId="1" applyFont="1" applyBorder="1" applyAlignment="1">
      <alignment horizontal="center"/>
    </xf>
    <xf numFmtId="9" fontId="79" fillId="0" borderId="0" xfId="1" applyFont="1"/>
    <xf numFmtId="0" fontId="50" fillId="21" borderId="0" xfId="0" applyFont="1" applyFill="1" applyAlignment="1">
      <alignment horizontal="center" vertical="center" wrapText="1"/>
    </xf>
    <xf numFmtId="0" fontId="4" fillId="21" borderId="0" xfId="0" applyFont="1" applyFill="1"/>
    <xf numFmtId="0" fontId="50" fillId="0" borderId="0" xfId="0" applyFont="1" applyFill="1" applyAlignment="1">
      <alignment horizontal="left" vertical="top" wrapText="1"/>
    </xf>
    <xf numFmtId="16" fontId="2" fillId="0" borderId="0" xfId="0" applyNumberFormat="1" applyFont="1" applyAlignment="1">
      <alignment horizontal="center" vertical="top"/>
    </xf>
    <xf numFmtId="0" fontId="32"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wrapText="1"/>
    </xf>
    <xf numFmtId="0" fontId="50" fillId="22" borderId="0" xfId="0" applyFont="1" applyFill="1" applyAlignment="1">
      <alignment horizontal="left" vertical="top" wrapText="1"/>
    </xf>
    <xf numFmtId="0" fontId="1" fillId="22" borderId="0" xfId="0" applyFont="1" applyFill="1" applyAlignment="1">
      <alignment horizontal="left"/>
    </xf>
    <xf numFmtId="9" fontId="19" fillId="0" borderId="0" xfId="1" applyFont="1" applyFill="1" applyAlignment="1">
      <alignment horizontal="left" vertical="top" wrapText="1"/>
    </xf>
    <xf numFmtId="0" fontId="10" fillId="0" borderId="0" xfId="0" applyFont="1" applyAlignment="1">
      <alignment horizontal="center" vertical="center"/>
    </xf>
    <xf numFmtId="16" fontId="10" fillId="0" borderId="0" xfId="0" applyNumberFormat="1" applyFont="1" applyAlignment="1">
      <alignment horizontal="center" vertical="center"/>
    </xf>
    <xf numFmtId="0" fontId="56" fillId="30" borderId="20" xfId="0" applyFont="1" applyFill="1" applyBorder="1" applyAlignment="1">
      <alignment vertical="top" wrapText="1"/>
    </xf>
    <xf numFmtId="0" fontId="15" fillId="0" borderId="0" xfId="0" applyFont="1" applyAlignment="1">
      <alignment horizontal="left"/>
    </xf>
    <xf numFmtId="0" fontId="80" fillId="0" borderId="0" xfId="0" applyFont="1" applyAlignment="1">
      <alignment horizontal="left" vertical="top" wrapText="1"/>
    </xf>
    <xf numFmtId="0" fontId="32" fillId="0" borderId="0" xfId="0" applyFont="1" applyAlignment="1">
      <alignment horizontal="left" vertical="center" wrapText="1"/>
    </xf>
    <xf numFmtId="0" fontId="0" fillId="0" borderId="0" xfId="0" applyFont="1" applyFill="1" applyAlignment="1">
      <alignment horizontal="left" vertical="center" wrapText="1"/>
    </xf>
    <xf numFmtId="0" fontId="10" fillId="0" borderId="0" xfId="0" applyFont="1" applyAlignment="1">
      <alignment horizontal="center"/>
    </xf>
    <xf numFmtId="0" fontId="0" fillId="0" borderId="0" xfId="0" applyFont="1" applyFill="1" applyAlignment="1">
      <alignment horizontal="left" vertical="top" wrapText="1"/>
    </xf>
    <xf numFmtId="49" fontId="10" fillId="0" borderId="21"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9" fillId="0" borderId="0" xfId="0" applyNumberFormat="1" applyFont="1" applyFill="1" applyAlignment="1">
      <alignment horizontal="left" vertical="center" wrapText="1"/>
    </xf>
    <xf numFmtId="0" fontId="49" fillId="33" borderId="0" xfId="0" applyFont="1" applyFill="1" applyAlignment="1">
      <alignment horizontal="center" vertical="center" wrapText="1"/>
    </xf>
    <xf numFmtId="0" fontId="49" fillId="32" borderId="0" xfId="0" applyFont="1" applyFill="1" applyAlignment="1">
      <alignment horizontal="center" vertical="center" wrapText="1"/>
    </xf>
    <xf numFmtId="0" fontId="50" fillId="0" borderId="0" xfId="0" applyFont="1" applyAlignment="1">
      <alignment horizontal="center" vertical="center" wrapText="1"/>
    </xf>
    <xf numFmtId="0" fontId="0" fillId="0" borderId="0" xfId="0" applyFont="1" applyAlignment="1">
      <alignment horizontal="center" vertical="center" wrapText="1"/>
    </xf>
    <xf numFmtId="0" fontId="50" fillId="0" borderId="0" xfId="0" applyFont="1" applyAlignment="1">
      <alignment horizontal="left" vertical="center" wrapText="1"/>
    </xf>
    <xf numFmtId="15" fontId="14" fillId="5" borderId="9" xfId="0" applyNumberFormat="1" applyFont="1" applyFill="1" applyBorder="1" applyAlignment="1">
      <alignment horizontal="center" vertical="center" textRotation="180" wrapText="1"/>
    </xf>
    <xf numFmtId="0" fontId="14" fillId="5" borderId="13" xfId="0" applyFont="1" applyFill="1" applyBorder="1" applyAlignment="1">
      <alignment horizontal="center" vertical="center" textRotation="180" wrapText="1"/>
    </xf>
    <xf numFmtId="15" fontId="20" fillId="5" borderId="1" xfId="0" applyNumberFormat="1" applyFont="1" applyFill="1" applyBorder="1" applyAlignment="1">
      <alignment horizontal="left" vertical="center" textRotation="93" wrapText="1"/>
    </xf>
    <xf numFmtId="15" fontId="20" fillId="5" borderId="2" xfId="0" applyNumberFormat="1" applyFont="1" applyFill="1" applyBorder="1" applyAlignment="1">
      <alignment horizontal="left" vertical="center" textRotation="93" wrapText="1"/>
    </xf>
    <xf numFmtId="15" fontId="20" fillId="5" borderId="3" xfId="0" applyNumberFormat="1" applyFont="1" applyFill="1" applyBorder="1" applyAlignment="1">
      <alignment horizontal="left" vertical="center" textRotation="93" wrapText="1"/>
    </xf>
    <xf numFmtId="15" fontId="20" fillId="5" borderId="4" xfId="0" applyNumberFormat="1" applyFont="1" applyFill="1" applyBorder="1" applyAlignment="1">
      <alignment horizontal="left" vertical="center" textRotation="93" wrapText="1"/>
    </xf>
    <xf numFmtId="15" fontId="20" fillId="5" borderId="0" xfId="0" applyNumberFormat="1" applyFont="1" applyFill="1" applyBorder="1" applyAlignment="1">
      <alignment horizontal="left" vertical="center" textRotation="93" wrapText="1"/>
    </xf>
    <xf numFmtId="15" fontId="20" fillId="5" borderId="5" xfId="0" applyNumberFormat="1" applyFont="1" applyFill="1" applyBorder="1" applyAlignment="1">
      <alignment horizontal="left" vertical="center" textRotation="93" wrapText="1"/>
    </xf>
    <xf numFmtId="0" fontId="86" fillId="34" borderId="6" xfId="0" applyFont="1" applyFill="1" applyBorder="1" applyAlignment="1">
      <alignment horizontal="left" vertical="top" wrapText="1"/>
    </xf>
    <xf numFmtId="0" fontId="86" fillId="34" borderId="7" xfId="0" applyFont="1" applyFill="1" applyBorder="1" applyAlignment="1">
      <alignment horizontal="left" vertical="top" wrapText="1"/>
    </xf>
    <xf numFmtId="0" fontId="86" fillId="34" borderId="8" xfId="0" applyFont="1" applyFill="1" applyBorder="1" applyAlignment="1">
      <alignment horizontal="left" vertical="top" wrapText="1"/>
    </xf>
    <xf numFmtId="0" fontId="25" fillId="7" borderId="10" xfId="0" applyFont="1" applyFill="1" applyBorder="1" applyAlignment="1">
      <alignment horizontal="center" vertical="top" wrapText="1"/>
    </xf>
    <xf numFmtId="0" fontId="25" fillId="7" borderId="11" xfId="0" applyFont="1" applyFill="1" applyBorder="1" applyAlignment="1">
      <alignment horizontal="center" vertical="top" wrapText="1"/>
    </xf>
    <xf numFmtId="0" fontId="25" fillId="7" borderId="12" xfId="0" applyFont="1" applyFill="1" applyBorder="1" applyAlignment="1">
      <alignment horizontal="center" vertical="top" wrapText="1"/>
    </xf>
    <xf numFmtId="0" fontId="25" fillId="9" borderId="10" xfId="0" applyFont="1" applyFill="1" applyBorder="1" applyAlignment="1">
      <alignment horizontal="center" vertical="top" wrapText="1"/>
    </xf>
    <xf numFmtId="0" fontId="25" fillId="9" borderId="11" xfId="0" applyFont="1" applyFill="1" applyBorder="1" applyAlignment="1">
      <alignment horizontal="center" vertical="top" wrapText="1"/>
    </xf>
    <xf numFmtId="0" fontId="25" fillId="9" borderId="12" xfId="0" applyFont="1" applyFill="1" applyBorder="1" applyAlignment="1">
      <alignment horizontal="center" vertical="top" wrapText="1"/>
    </xf>
    <xf numFmtId="0" fontId="25" fillId="31" borderId="10" xfId="0" applyFont="1" applyFill="1" applyBorder="1" applyAlignment="1">
      <alignment horizontal="center" vertical="top" wrapText="1"/>
    </xf>
    <xf numFmtId="0" fontId="25" fillId="31" borderId="11" xfId="0" applyFont="1" applyFill="1" applyBorder="1" applyAlignment="1">
      <alignment horizontal="center" vertical="top" wrapText="1"/>
    </xf>
    <xf numFmtId="0" fontId="25" fillId="31" borderId="12" xfId="0" applyFont="1" applyFill="1" applyBorder="1" applyAlignment="1">
      <alignment horizontal="center" vertical="top" wrapText="1"/>
    </xf>
    <xf numFmtId="15" fontId="25" fillId="5" borderId="9" xfId="0" applyNumberFormat="1" applyFont="1" applyFill="1" applyBorder="1" applyAlignment="1">
      <alignment horizontal="center" vertical="center" textRotation="180" wrapText="1"/>
    </xf>
    <xf numFmtId="0" fontId="25" fillId="5" borderId="13" xfId="0" applyFont="1" applyFill="1" applyBorder="1" applyAlignment="1">
      <alignment horizontal="center" vertical="center" textRotation="180" wrapText="1"/>
    </xf>
    <xf numFmtId="0" fontId="25" fillId="5" borderId="9" xfId="0" applyFont="1" applyFill="1" applyBorder="1" applyAlignment="1">
      <alignment horizontal="center" vertical="top" wrapText="1"/>
    </xf>
    <xf numFmtId="0" fontId="25" fillId="5" borderId="13" xfId="0" applyFont="1" applyFill="1" applyBorder="1" applyAlignment="1">
      <alignment horizontal="center" vertical="top" wrapText="1"/>
    </xf>
    <xf numFmtId="0" fontId="25" fillId="9" borderId="21" xfId="0" applyFont="1" applyFill="1" applyBorder="1" applyAlignment="1">
      <alignment horizontal="center" vertical="top" wrapText="1"/>
    </xf>
    <xf numFmtId="0" fontId="25" fillId="9" borderId="22" xfId="0" applyFont="1" applyFill="1" applyBorder="1" applyAlignment="1">
      <alignment horizontal="center" vertical="top" wrapText="1"/>
    </xf>
    <xf numFmtId="0" fontId="25" fillId="9" borderId="23" xfId="0" applyFont="1" applyFill="1" applyBorder="1" applyAlignment="1">
      <alignment horizontal="center" vertical="top" wrapText="1"/>
    </xf>
    <xf numFmtId="0" fontId="25" fillId="16" borderId="10" xfId="0" applyFont="1" applyFill="1" applyBorder="1" applyAlignment="1">
      <alignment horizontal="center" vertical="top" wrapText="1"/>
    </xf>
    <xf numFmtId="0" fontId="25" fillId="16" borderId="11" xfId="0" applyFont="1" applyFill="1" applyBorder="1" applyAlignment="1">
      <alignment horizontal="center" vertical="top" wrapText="1"/>
    </xf>
    <xf numFmtId="0" fontId="25" fillId="16" borderId="12" xfId="0" applyFont="1" applyFill="1" applyBorder="1" applyAlignment="1">
      <alignment horizontal="center" vertical="top" wrapText="1"/>
    </xf>
    <xf numFmtId="0" fontId="25" fillId="11" borderId="10" xfId="0" applyFont="1" applyFill="1" applyBorder="1" applyAlignment="1">
      <alignment horizontal="center" vertical="top" wrapText="1"/>
    </xf>
    <xf numFmtId="0" fontId="25" fillId="11" borderId="11" xfId="0" applyFont="1" applyFill="1" applyBorder="1" applyAlignment="1">
      <alignment horizontal="center" vertical="top" wrapText="1"/>
    </xf>
    <xf numFmtId="0" fontId="25" fillId="11" borderId="12" xfId="0" applyFont="1" applyFill="1" applyBorder="1" applyAlignment="1">
      <alignment horizontal="center" vertical="top" wrapText="1"/>
    </xf>
    <xf numFmtId="0" fontId="25" fillId="6" borderId="10" xfId="0" applyFont="1" applyFill="1" applyBorder="1" applyAlignment="1">
      <alignment horizontal="center" vertical="top" wrapText="1"/>
    </xf>
    <xf numFmtId="0" fontId="25" fillId="6" borderId="11" xfId="0" applyFont="1" applyFill="1" applyBorder="1" applyAlignment="1">
      <alignment horizontal="center" vertical="top" wrapText="1"/>
    </xf>
    <xf numFmtId="15" fontId="37" fillId="5" borderId="9" xfId="0" applyNumberFormat="1" applyFont="1" applyFill="1" applyBorder="1" applyAlignment="1">
      <alignment horizontal="center" vertical="center" textRotation="180" wrapText="1"/>
    </xf>
    <xf numFmtId="0" fontId="37" fillId="5" borderId="13" xfId="0" applyFont="1" applyFill="1" applyBorder="1" applyAlignment="1">
      <alignment horizontal="center" vertical="center" textRotation="180" wrapText="1"/>
    </xf>
    <xf numFmtId="15" fontId="37" fillId="5" borderId="14" xfId="0" applyNumberFormat="1" applyFont="1" applyFill="1" applyBorder="1" applyAlignment="1">
      <alignment horizontal="center" vertical="center" textRotation="180" wrapText="1"/>
    </xf>
    <xf numFmtId="0" fontId="34" fillId="17" borderId="9" xfId="0" applyFont="1" applyFill="1" applyBorder="1" applyAlignment="1">
      <alignment horizontal="center" vertical="top" wrapText="1"/>
    </xf>
    <xf numFmtId="0" fontId="34" fillId="17" borderId="13" xfId="0" applyFont="1" applyFill="1" applyBorder="1" applyAlignment="1">
      <alignment horizontal="center" vertical="top" wrapText="1"/>
    </xf>
    <xf numFmtId="0" fontId="36" fillId="17" borderId="9" xfId="0" applyFont="1" applyFill="1" applyBorder="1" applyAlignment="1">
      <alignment horizontal="center" vertical="top" wrapText="1"/>
    </xf>
    <xf numFmtId="0" fontId="36" fillId="17" borderId="13" xfId="0" applyFont="1" applyFill="1" applyBorder="1" applyAlignment="1">
      <alignment horizontal="center" vertical="top" wrapText="1"/>
    </xf>
    <xf numFmtId="0" fontId="34" fillId="10" borderId="9" xfId="0" applyFont="1" applyFill="1" applyBorder="1" applyAlignment="1">
      <alignment horizontal="center" vertical="top" wrapText="1"/>
    </xf>
    <xf numFmtId="0" fontId="34" fillId="10" borderId="13" xfId="0" applyFont="1" applyFill="1" applyBorder="1" applyAlignment="1">
      <alignment horizontal="center" vertical="top" wrapText="1"/>
    </xf>
    <xf numFmtId="0" fontId="53" fillId="10" borderId="9" xfId="0" applyFont="1" applyFill="1" applyBorder="1" applyAlignment="1">
      <alignment horizontal="center" vertical="top" wrapText="1"/>
    </xf>
    <xf numFmtId="0" fontId="53" fillId="10" borderId="13" xfId="0" applyFont="1" applyFill="1" applyBorder="1" applyAlignment="1">
      <alignment horizontal="center" vertical="top" wrapText="1"/>
    </xf>
    <xf numFmtId="0" fontId="36" fillId="10" borderId="9" xfId="0" applyFont="1" applyFill="1" applyBorder="1" applyAlignment="1">
      <alignment horizontal="center" vertical="top" wrapText="1"/>
    </xf>
    <xf numFmtId="0" fontId="36" fillId="10" borderId="13" xfId="0" applyFont="1" applyFill="1" applyBorder="1" applyAlignment="1">
      <alignment horizontal="center" vertical="top" wrapText="1"/>
    </xf>
    <xf numFmtId="0" fontId="34" fillId="10" borderId="29" xfId="0" applyFont="1" applyFill="1" applyBorder="1" applyAlignment="1">
      <alignment horizontal="center" vertical="top" wrapText="1"/>
    </xf>
    <xf numFmtId="0" fontId="34" fillId="19" borderId="9" xfId="0" applyFont="1" applyFill="1" applyBorder="1" applyAlignment="1">
      <alignment horizontal="center" vertical="top" wrapText="1"/>
    </xf>
    <xf numFmtId="0" fontId="34" fillId="19" borderId="13" xfId="0" applyFont="1" applyFill="1" applyBorder="1" applyAlignment="1">
      <alignment horizontal="center" vertical="top" wrapText="1"/>
    </xf>
    <xf numFmtId="0" fontId="36" fillId="19" borderId="9" xfId="0" applyFont="1" applyFill="1" applyBorder="1" applyAlignment="1">
      <alignment horizontal="center" vertical="top" wrapText="1"/>
    </xf>
    <xf numFmtId="0" fontId="36" fillId="19" borderId="13" xfId="0" applyFont="1" applyFill="1" applyBorder="1" applyAlignment="1">
      <alignment horizontal="center" vertical="top" wrapText="1"/>
    </xf>
    <xf numFmtId="0" fontId="36" fillId="19" borderId="1" xfId="0" applyFont="1" applyFill="1" applyBorder="1" applyAlignment="1">
      <alignment horizontal="center" vertical="top" wrapText="1"/>
    </xf>
    <xf numFmtId="0" fontId="36" fillId="19" borderId="37" xfId="0" applyFont="1" applyFill="1" applyBorder="1" applyAlignment="1">
      <alignment horizontal="center" vertical="top" wrapText="1"/>
    </xf>
    <xf numFmtId="15" fontId="25" fillId="19" borderId="1" xfId="0" applyNumberFormat="1" applyFont="1" applyFill="1" applyBorder="1" applyAlignment="1">
      <alignment horizontal="center" vertical="top" wrapText="1"/>
    </xf>
    <xf numFmtId="0" fontId="25" fillId="19" borderId="2" xfId="0" applyFont="1" applyFill="1" applyBorder="1" applyAlignment="1">
      <alignment horizontal="center" vertical="top" wrapText="1"/>
    </xf>
    <xf numFmtId="0" fontId="25" fillId="19" borderId="3" xfId="0" applyFont="1" applyFill="1" applyBorder="1" applyAlignment="1">
      <alignment horizontal="center" vertical="top" wrapText="1"/>
    </xf>
    <xf numFmtId="15" fontId="25" fillId="10" borderId="1" xfId="0" applyNumberFormat="1" applyFont="1" applyFill="1" applyBorder="1" applyAlignment="1">
      <alignment horizontal="center" vertical="top" wrapText="1"/>
    </xf>
    <xf numFmtId="15" fontId="25" fillId="10" borderId="2" xfId="0" applyNumberFormat="1" applyFont="1" applyFill="1" applyBorder="1" applyAlignment="1">
      <alignment horizontal="center" vertical="top" wrapText="1"/>
    </xf>
    <xf numFmtId="0" fontId="25" fillId="10" borderId="2" xfId="0" applyFont="1" applyFill="1" applyBorder="1" applyAlignment="1">
      <alignment horizontal="center" vertical="top" wrapText="1"/>
    </xf>
    <xf numFmtId="0" fontId="25" fillId="10" borderId="3" xfId="0" applyFont="1" applyFill="1" applyBorder="1" applyAlignment="1">
      <alignment horizontal="center" vertical="top" wrapText="1"/>
    </xf>
    <xf numFmtId="15" fontId="25" fillId="17" borderId="1" xfId="0" applyNumberFormat="1" applyFont="1" applyFill="1" applyBorder="1" applyAlignment="1">
      <alignment horizontal="center" vertical="top" wrapText="1"/>
    </xf>
    <xf numFmtId="0" fontId="25" fillId="17" borderId="2" xfId="0" applyFont="1" applyFill="1" applyBorder="1" applyAlignment="1">
      <alignment horizontal="center" vertical="top" wrapText="1"/>
    </xf>
    <xf numFmtId="0" fontId="25" fillId="17" borderId="3" xfId="0" applyFont="1" applyFill="1" applyBorder="1" applyAlignment="1">
      <alignment horizontal="center" vertical="top" wrapText="1"/>
    </xf>
    <xf numFmtId="0" fontId="44" fillId="5" borderId="9" xfId="0" applyFont="1" applyFill="1" applyBorder="1" applyAlignment="1">
      <alignment horizontal="center" vertical="top" wrapText="1"/>
    </xf>
    <xf numFmtId="0" fontId="44" fillId="5" borderId="13" xfId="0" applyFont="1" applyFill="1" applyBorder="1" applyAlignment="1">
      <alignment horizontal="center" vertical="top" wrapText="1"/>
    </xf>
    <xf numFmtId="0" fontId="36" fillId="5" borderId="9" xfId="0" applyFont="1" applyFill="1" applyBorder="1" applyAlignment="1">
      <alignment horizontal="center" vertical="top" wrapText="1"/>
    </xf>
    <xf numFmtId="0" fontId="36" fillId="5" borderId="13" xfId="0" applyFont="1" applyFill="1" applyBorder="1" applyAlignment="1">
      <alignment horizontal="center" vertical="top" wrapText="1"/>
    </xf>
    <xf numFmtId="0" fontId="44" fillId="9" borderId="9" xfId="0" applyFont="1" applyFill="1" applyBorder="1" applyAlignment="1">
      <alignment horizontal="center" vertical="top" wrapText="1"/>
    </xf>
    <xf numFmtId="0" fontId="44" fillId="9" borderId="13" xfId="0" applyFont="1" applyFill="1" applyBorder="1" applyAlignment="1">
      <alignment horizontal="center" vertical="top" wrapText="1"/>
    </xf>
    <xf numFmtId="0" fontId="36" fillId="9" borderId="9" xfId="0" applyFont="1" applyFill="1" applyBorder="1" applyAlignment="1">
      <alignment horizontal="center" vertical="top" wrapText="1"/>
    </xf>
    <xf numFmtId="0" fontId="36" fillId="9" borderId="13" xfId="0" applyFont="1" applyFill="1" applyBorder="1" applyAlignment="1">
      <alignment horizontal="center" vertical="top" wrapText="1"/>
    </xf>
    <xf numFmtId="0" fontId="44" fillId="15" borderId="9" xfId="0" applyFont="1" applyFill="1" applyBorder="1" applyAlignment="1">
      <alignment horizontal="center" vertical="top" wrapText="1"/>
    </xf>
    <xf numFmtId="0" fontId="44" fillId="15" borderId="13" xfId="0" applyFont="1" applyFill="1" applyBorder="1" applyAlignment="1">
      <alignment horizontal="center" vertical="top" wrapText="1"/>
    </xf>
    <xf numFmtId="0" fontId="36" fillId="15" borderId="9" xfId="0" applyFont="1" applyFill="1" applyBorder="1" applyAlignment="1">
      <alignment horizontal="center" vertical="top" wrapText="1"/>
    </xf>
    <xf numFmtId="0" fontId="36" fillId="15" borderId="13" xfId="0" applyFont="1" applyFill="1" applyBorder="1" applyAlignment="1">
      <alignment horizontal="center" vertical="top" wrapText="1"/>
    </xf>
    <xf numFmtId="15" fontId="25" fillId="9" borderId="1" xfId="0" applyNumberFormat="1" applyFont="1" applyFill="1" applyBorder="1" applyAlignment="1">
      <alignment horizontal="center" vertical="top" wrapText="1"/>
    </xf>
    <xf numFmtId="0" fontId="25" fillId="9" borderId="2" xfId="0" applyFont="1" applyFill="1" applyBorder="1" applyAlignment="1">
      <alignment horizontal="center" vertical="top" wrapText="1"/>
    </xf>
    <xf numFmtId="0" fontId="25" fillId="9" borderId="3" xfId="0" applyFont="1" applyFill="1" applyBorder="1" applyAlignment="1">
      <alignment horizontal="center" vertical="top" wrapText="1"/>
    </xf>
    <xf numFmtId="0" fontId="44" fillId="15" borderId="29" xfId="0" applyFont="1" applyFill="1" applyBorder="1" applyAlignment="1">
      <alignment horizontal="center" vertical="top" wrapText="1"/>
    </xf>
    <xf numFmtId="0" fontId="49" fillId="18" borderId="9" xfId="0" applyFont="1" applyFill="1" applyBorder="1" applyAlignment="1">
      <alignment horizontal="center" vertical="top" wrapText="1"/>
    </xf>
    <xf numFmtId="0" fontId="49" fillId="18" borderId="29"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3" xfId="0" applyFont="1" applyFill="1" applyBorder="1" applyAlignment="1">
      <alignment horizontal="center" vertical="top" wrapText="1"/>
    </xf>
    <xf numFmtId="0" fontId="25" fillId="5" borderId="1" xfId="0" applyFont="1" applyFill="1" applyBorder="1" applyAlignment="1">
      <alignment horizontal="center" vertical="top" wrapText="1"/>
    </xf>
    <xf numFmtId="0" fontId="25" fillId="5" borderId="2" xfId="0" applyFont="1" applyFill="1" applyBorder="1" applyAlignment="1">
      <alignment horizontal="center" vertical="top" wrapText="1"/>
    </xf>
    <xf numFmtId="0" fontId="25" fillId="5" borderId="3" xfId="0" applyFont="1" applyFill="1" applyBorder="1" applyAlignment="1">
      <alignment horizontal="center" vertical="top" wrapText="1"/>
    </xf>
    <xf numFmtId="0" fontId="34" fillId="5" borderId="9" xfId="0" applyFont="1" applyFill="1" applyBorder="1" applyAlignment="1">
      <alignment horizontal="center" vertical="top" wrapText="1"/>
    </xf>
    <xf numFmtId="0" fontId="34" fillId="5" borderId="29" xfId="0" applyFont="1" applyFill="1" applyBorder="1" applyAlignment="1">
      <alignment horizontal="center" vertical="top" wrapText="1"/>
    </xf>
    <xf numFmtId="0" fontId="36" fillId="9" borderId="29" xfId="0" applyFont="1" applyFill="1" applyBorder="1" applyAlignment="1">
      <alignment horizontal="center" vertical="top" wrapText="1"/>
    </xf>
    <xf numFmtId="15" fontId="25" fillId="18" borderId="1" xfId="0" applyNumberFormat="1" applyFont="1" applyFill="1" applyBorder="1" applyAlignment="1">
      <alignment horizontal="center" vertical="top" wrapText="1"/>
    </xf>
    <xf numFmtId="15" fontId="25" fillId="18" borderId="2" xfId="0" applyNumberFormat="1" applyFont="1" applyFill="1" applyBorder="1" applyAlignment="1">
      <alignment horizontal="center" vertical="top" wrapText="1"/>
    </xf>
    <xf numFmtId="0" fontId="25" fillId="18" borderId="2" xfId="0" applyFont="1" applyFill="1" applyBorder="1" applyAlignment="1">
      <alignment horizontal="center" vertical="top" wrapText="1"/>
    </xf>
    <xf numFmtId="0" fontId="25" fillId="18" borderId="3" xfId="0" applyFont="1" applyFill="1" applyBorder="1" applyAlignment="1">
      <alignment horizontal="center" vertical="top" wrapText="1"/>
    </xf>
    <xf numFmtId="15" fontId="25" fillId="15" borderId="1" xfId="0" applyNumberFormat="1" applyFont="1" applyFill="1" applyBorder="1" applyAlignment="1">
      <alignment horizontal="center" vertical="top" wrapText="1"/>
    </xf>
    <xf numFmtId="15" fontId="25" fillId="15" borderId="2" xfId="0" applyNumberFormat="1" applyFont="1" applyFill="1" applyBorder="1" applyAlignment="1">
      <alignment horizontal="center" vertical="top" wrapText="1"/>
    </xf>
    <xf numFmtId="0" fontId="25" fillId="15" borderId="2" xfId="0" applyFont="1" applyFill="1" applyBorder="1" applyAlignment="1">
      <alignment horizontal="center" vertical="top" wrapText="1"/>
    </xf>
    <xf numFmtId="0" fontId="25" fillId="15" borderId="3" xfId="0" applyFont="1" applyFill="1" applyBorder="1" applyAlignment="1">
      <alignment horizontal="center" vertical="top" wrapText="1"/>
    </xf>
    <xf numFmtId="0" fontId="49" fillId="18" borderId="13" xfId="0" applyFont="1" applyFill="1" applyBorder="1" applyAlignment="1">
      <alignment horizontal="center" vertical="top" wrapText="1"/>
    </xf>
    <xf numFmtId="0" fontId="44" fillId="18" borderId="9" xfId="0" applyFont="1" applyFill="1" applyBorder="1" applyAlignment="1">
      <alignment horizontal="center" vertical="top" wrapText="1"/>
    </xf>
    <xf numFmtId="0" fontId="44" fillId="18" borderId="13" xfId="0" applyFont="1" applyFill="1" applyBorder="1" applyAlignment="1">
      <alignment horizontal="center" vertical="top" wrapText="1"/>
    </xf>
    <xf numFmtId="0" fontId="36" fillId="18" borderId="9" xfId="0" applyFont="1" applyFill="1" applyBorder="1" applyAlignment="1">
      <alignment horizontal="center" vertical="top" wrapText="1"/>
    </xf>
    <xf numFmtId="0" fontId="36" fillId="18" borderId="13" xfId="0" applyFont="1" applyFill="1" applyBorder="1" applyAlignment="1">
      <alignment horizontal="center" vertical="top" wrapText="1"/>
    </xf>
    <xf numFmtId="0" fontId="8" fillId="2" borderId="0" xfId="0" applyFont="1" applyFill="1" applyAlignment="1">
      <alignment horizontal="center"/>
    </xf>
    <xf numFmtId="15" fontId="25" fillId="21" borderId="1" xfId="0" applyNumberFormat="1" applyFont="1" applyFill="1" applyBorder="1" applyAlignment="1">
      <alignment horizontal="center" vertical="top" wrapText="1"/>
    </xf>
    <xf numFmtId="0" fontId="25" fillId="21" borderId="2" xfId="0" applyFont="1" applyFill="1" applyBorder="1" applyAlignment="1">
      <alignment horizontal="center" vertical="top" wrapText="1"/>
    </xf>
    <xf numFmtId="0" fontId="25" fillId="21" borderId="3" xfId="0" applyFont="1" applyFill="1" applyBorder="1" applyAlignment="1">
      <alignment horizontal="center" vertical="top" wrapText="1"/>
    </xf>
    <xf numFmtId="15" fontId="25" fillId="22" borderId="1" xfId="0" applyNumberFormat="1" applyFont="1" applyFill="1" applyBorder="1" applyAlignment="1">
      <alignment horizontal="center" vertical="top" wrapText="1"/>
    </xf>
    <xf numFmtId="0" fontId="25" fillId="22" borderId="2" xfId="0" applyFont="1" applyFill="1" applyBorder="1" applyAlignment="1">
      <alignment horizontal="center" vertical="top" wrapText="1"/>
    </xf>
    <xf numFmtId="0" fontId="25" fillId="22" borderId="3" xfId="0" applyFont="1" applyFill="1" applyBorder="1" applyAlignment="1">
      <alignment horizontal="center" vertical="top" wrapText="1"/>
    </xf>
    <xf numFmtId="15" fontId="25" fillId="5" borderId="1" xfId="0" applyNumberFormat="1" applyFont="1" applyFill="1" applyBorder="1" applyAlignment="1">
      <alignment horizontal="center" vertical="top" wrapText="1"/>
    </xf>
    <xf numFmtId="15" fontId="25" fillId="4" borderId="1" xfId="0" applyNumberFormat="1" applyFont="1" applyFill="1" applyBorder="1" applyAlignment="1">
      <alignment horizontal="center" vertical="top" wrapText="1"/>
    </xf>
    <xf numFmtId="0" fontId="25" fillId="4" borderId="2" xfId="0" applyFont="1" applyFill="1" applyBorder="1" applyAlignment="1">
      <alignment horizontal="center" vertical="top" wrapText="1"/>
    </xf>
    <xf numFmtId="0" fontId="25" fillId="4" borderId="3" xfId="0" applyFont="1" applyFill="1" applyBorder="1" applyAlignment="1">
      <alignment horizontal="center" vertical="top" wrapText="1"/>
    </xf>
    <xf numFmtId="0" fontId="0" fillId="0" borderId="0" xfId="0" applyAlignment="1">
      <alignment horizontal="left" vertical="top" wrapText="1"/>
    </xf>
    <xf numFmtId="0" fontId="53" fillId="5" borderId="9" xfId="0" applyFont="1" applyFill="1" applyBorder="1" applyAlignment="1">
      <alignment horizontal="center" vertical="top" wrapText="1"/>
    </xf>
    <xf numFmtId="0" fontId="44" fillId="5" borderId="21" xfId="0" applyFont="1" applyFill="1" applyBorder="1" applyAlignment="1">
      <alignment horizontal="center" vertical="top" wrapText="1"/>
    </xf>
    <xf numFmtId="0" fontId="44" fillId="5" borderId="22" xfId="0" applyFont="1" applyFill="1" applyBorder="1" applyAlignment="1">
      <alignment horizontal="center" vertical="top" wrapText="1"/>
    </xf>
    <xf numFmtId="0" fontId="44" fillId="5" borderId="23" xfId="0" applyFont="1" applyFill="1" applyBorder="1" applyAlignment="1">
      <alignment horizontal="center" vertical="top" wrapText="1"/>
    </xf>
    <xf numFmtId="0" fontId="44" fillId="4" borderId="9" xfId="0" applyFont="1" applyFill="1" applyBorder="1" applyAlignment="1">
      <alignment horizontal="center" vertical="top" wrapText="1"/>
    </xf>
    <xf numFmtId="0" fontId="44" fillId="4" borderId="13" xfId="0" applyFont="1" applyFill="1" applyBorder="1" applyAlignment="1">
      <alignment horizontal="center" vertical="top" wrapText="1"/>
    </xf>
    <xf numFmtId="0" fontId="53" fillId="4" borderId="13" xfId="0" applyFont="1" applyFill="1" applyBorder="1" applyAlignment="1">
      <alignment horizontal="center" vertical="top" wrapText="1"/>
    </xf>
    <xf numFmtId="0" fontId="36" fillId="4" borderId="21" xfId="0" applyFont="1" applyFill="1" applyBorder="1" applyAlignment="1">
      <alignment horizontal="center" vertical="top" wrapText="1"/>
    </xf>
    <xf numFmtId="0" fontId="36" fillId="4" borderId="22" xfId="0" applyFont="1" applyFill="1" applyBorder="1" applyAlignment="1">
      <alignment horizontal="center" vertical="top" wrapText="1"/>
    </xf>
    <xf numFmtId="0" fontId="36" fillId="4" borderId="23" xfId="0" applyFont="1" applyFill="1" applyBorder="1" applyAlignment="1">
      <alignment horizontal="center" vertical="top" wrapText="1"/>
    </xf>
    <xf numFmtId="0" fontId="36" fillId="4" borderId="9" xfId="0" applyFont="1" applyFill="1" applyBorder="1" applyAlignment="1">
      <alignment horizontal="center" vertical="top" wrapText="1"/>
    </xf>
    <xf numFmtId="0" fontId="36" fillId="4" borderId="13" xfId="0" applyFont="1" applyFill="1" applyBorder="1" applyAlignment="1">
      <alignment horizontal="center" vertical="top" wrapText="1"/>
    </xf>
    <xf numFmtId="0" fontId="44" fillId="23" borderId="9" xfId="0" applyFont="1" applyFill="1" applyBorder="1" applyAlignment="1">
      <alignment horizontal="center" vertical="top" wrapText="1"/>
    </xf>
    <xf numFmtId="0" fontId="44" fillId="23" borderId="13" xfId="0" applyFont="1" applyFill="1" applyBorder="1" applyAlignment="1">
      <alignment horizontal="center" vertical="top" wrapText="1"/>
    </xf>
    <xf numFmtId="0" fontId="53" fillId="23" borderId="9" xfId="0" applyFont="1" applyFill="1" applyBorder="1" applyAlignment="1">
      <alignment horizontal="center" vertical="top" wrapText="1"/>
    </xf>
    <xf numFmtId="0" fontId="53" fillId="23" borderId="13" xfId="0" applyFont="1" applyFill="1" applyBorder="1" applyAlignment="1">
      <alignment horizontal="center" vertical="top" wrapText="1"/>
    </xf>
    <xf numFmtId="0" fontId="36" fillId="23" borderId="21" xfId="0" applyFont="1" applyFill="1" applyBorder="1" applyAlignment="1">
      <alignment horizontal="center" vertical="top" wrapText="1"/>
    </xf>
    <xf numFmtId="0" fontId="36" fillId="23" borderId="22" xfId="0" applyFont="1" applyFill="1" applyBorder="1" applyAlignment="1">
      <alignment horizontal="center" vertical="top" wrapText="1"/>
    </xf>
    <xf numFmtId="0" fontId="36" fillId="23" borderId="23" xfId="0" applyFont="1" applyFill="1" applyBorder="1" applyAlignment="1">
      <alignment horizontal="center" vertical="top" wrapText="1"/>
    </xf>
    <xf numFmtId="0" fontId="44" fillId="23" borderId="29" xfId="0" applyFont="1" applyFill="1" applyBorder="1" applyAlignment="1">
      <alignment horizontal="center" vertical="top" wrapText="1"/>
    </xf>
    <xf numFmtId="0" fontId="44" fillId="22" borderId="9" xfId="0" applyFont="1" applyFill="1" applyBorder="1" applyAlignment="1">
      <alignment horizontal="center" vertical="top" wrapText="1"/>
    </xf>
    <xf numFmtId="0" fontId="44" fillId="22" borderId="13" xfId="0" applyFont="1" applyFill="1" applyBorder="1" applyAlignment="1">
      <alignment horizontal="center" vertical="top" wrapText="1"/>
    </xf>
    <xf numFmtId="0" fontId="48" fillId="22" borderId="9" xfId="0" applyFont="1" applyFill="1" applyBorder="1" applyAlignment="1">
      <alignment horizontal="center" vertical="top" wrapText="1"/>
    </xf>
    <xf numFmtId="0" fontId="36" fillId="22" borderId="13" xfId="0" applyFont="1" applyFill="1" applyBorder="1" applyAlignment="1">
      <alignment horizontal="center" vertical="top" wrapText="1"/>
    </xf>
    <xf numFmtId="0" fontId="44" fillId="21" borderId="9" xfId="0" applyFont="1" applyFill="1" applyBorder="1" applyAlignment="1">
      <alignment horizontal="center" vertical="top" wrapText="1"/>
    </xf>
    <xf numFmtId="0" fontId="44" fillId="21" borderId="13" xfId="0" applyFont="1" applyFill="1" applyBorder="1" applyAlignment="1">
      <alignment horizontal="center" vertical="top" wrapText="1"/>
    </xf>
    <xf numFmtId="0" fontId="44" fillId="21" borderId="21" xfId="0" applyFont="1" applyFill="1" applyBorder="1" applyAlignment="1">
      <alignment horizontal="center" vertical="top" wrapText="1"/>
    </xf>
    <xf numFmtId="0" fontId="44" fillId="21" borderId="22" xfId="0" applyFont="1" applyFill="1" applyBorder="1" applyAlignment="1">
      <alignment horizontal="center" vertical="top" wrapText="1"/>
    </xf>
    <xf numFmtId="0" fontId="44" fillId="21" borderId="23" xfId="0" applyFont="1" applyFill="1" applyBorder="1" applyAlignment="1">
      <alignment horizontal="center" vertical="top" wrapText="1"/>
    </xf>
    <xf numFmtId="0" fontId="48" fillId="21" borderId="9" xfId="0" applyFont="1" applyFill="1" applyBorder="1" applyAlignment="1">
      <alignment horizontal="center" vertical="top" wrapText="1"/>
    </xf>
    <xf numFmtId="0" fontId="36" fillId="21" borderId="13" xfId="0" applyFont="1" applyFill="1" applyBorder="1" applyAlignment="1">
      <alignment horizontal="center" vertical="top" wrapText="1"/>
    </xf>
    <xf numFmtId="0" fontId="44" fillId="22" borderId="21" xfId="0" applyFont="1" applyFill="1" applyBorder="1" applyAlignment="1">
      <alignment horizontal="center" vertical="top" wrapText="1"/>
    </xf>
    <xf numFmtId="0" fontId="44" fillId="22" borderId="22" xfId="0" applyFont="1" applyFill="1" applyBorder="1" applyAlignment="1">
      <alignment horizontal="center" vertical="top" wrapText="1"/>
    </xf>
    <xf numFmtId="0" fontId="44" fillId="22" borderId="23" xfId="0" applyFont="1" applyFill="1" applyBorder="1" applyAlignment="1">
      <alignment horizontal="center" vertical="top" wrapText="1"/>
    </xf>
    <xf numFmtId="15" fontId="25" fillId="2" borderId="1" xfId="0" applyNumberFormat="1" applyFont="1" applyFill="1" applyBorder="1" applyAlignment="1">
      <alignment horizontal="center" vertical="top" wrapText="1"/>
    </xf>
    <xf numFmtId="0" fontId="25" fillId="2" borderId="2" xfId="0" applyFont="1" applyFill="1" applyBorder="1" applyAlignment="1">
      <alignment horizontal="center" vertical="top" wrapText="1"/>
    </xf>
    <xf numFmtId="0" fontId="25" fillId="2" borderId="3" xfId="0" applyFont="1" applyFill="1" applyBorder="1" applyAlignment="1">
      <alignment horizontal="center" vertical="top" wrapText="1"/>
    </xf>
    <xf numFmtId="0" fontId="44" fillId="2" borderId="9" xfId="0" applyFont="1" applyFill="1" applyBorder="1" applyAlignment="1">
      <alignment horizontal="center" vertical="top" wrapText="1"/>
    </xf>
    <xf numFmtId="0" fontId="44" fillId="2" borderId="13" xfId="0" applyFont="1" applyFill="1" applyBorder="1" applyAlignment="1">
      <alignment horizontal="center" vertical="top" wrapText="1"/>
    </xf>
    <xf numFmtId="0" fontId="44" fillId="2" borderId="21" xfId="0" applyFont="1" applyFill="1" applyBorder="1" applyAlignment="1">
      <alignment horizontal="center" vertical="top" wrapText="1"/>
    </xf>
    <xf numFmtId="0" fontId="44" fillId="2" borderId="22" xfId="0" applyFont="1" applyFill="1" applyBorder="1" applyAlignment="1">
      <alignment horizontal="center" vertical="top" wrapText="1"/>
    </xf>
    <xf numFmtId="0" fontId="44" fillId="2" borderId="23" xfId="0" applyFont="1" applyFill="1" applyBorder="1" applyAlignment="1">
      <alignment horizontal="center" vertical="top" wrapText="1"/>
    </xf>
    <xf numFmtId="0" fontId="48" fillId="2" borderId="9" xfId="0" applyFont="1" applyFill="1" applyBorder="1" applyAlignment="1">
      <alignment horizontal="center" vertical="top" wrapText="1"/>
    </xf>
    <xf numFmtId="0" fontId="36" fillId="2" borderId="13" xfId="0" applyFont="1" applyFill="1" applyBorder="1" applyAlignment="1">
      <alignment horizontal="center" vertical="top" wrapText="1"/>
    </xf>
    <xf numFmtId="0" fontId="44" fillId="28" borderId="9" xfId="0" applyFont="1" applyFill="1" applyBorder="1" applyAlignment="1">
      <alignment horizontal="center" vertical="top" wrapText="1"/>
    </xf>
    <xf numFmtId="0" fontId="44" fillId="28" borderId="13" xfId="0" applyFont="1" applyFill="1" applyBorder="1" applyAlignment="1">
      <alignment horizontal="center" vertical="top" wrapText="1"/>
    </xf>
    <xf numFmtId="0" fontId="44" fillId="28" borderId="21" xfId="0" applyFont="1" applyFill="1" applyBorder="1" applyAlignment="1">
      <alignment horizontal="center" vertical="top" wrapText="1"/>
    </xf>
    <xf numFmtId="0" fontId="44" fillId="28" borderId="22" xfId="0" applyFont="1" applyFill="1" applyBorder="1" applyAlignment="1">
      <alignment horizontal="center" vertical="top" wrapText="1"/>
    </xf>
    <xf numFmtId="0" fontId="44" fillId="28" borderId="23" xfId="0" applyFont="1" applyFill="1" applyBorder="1" applyAlignment="1">
      <alignment horizontal="center" vertical="top" wrapText="1"/>
    </xf>
    <xf numFmtId="0" fontId="48" fillId="28" borderId="9" xfId="0" applyFont="1" applyFill="1" applyBorder="1" applyAlignment="1">
      <alignment horizontal="center" vertical="top" wrapText="1"/>
    </xf>
    <xf numFmtId="0" fontId="36" fillId="28" borderId="13" xfId="0" applyFont="1" applyFill="1" applyBorder="1" applyAlignment="1">
      <alignment horizontal="center" vertical="top" wrapText="1"/>
    </xf>
    <xf numFmtId="0" fontId="44" fillId="5" borderId="29" xfId="0" applyFont="1" applyFill="1" applyBorder="1" applyAlignment="1">
      <alignment horizontal="center" vertical="top" wrapText="1"/>
    </xf>
    <xf numFmtId="0" fontId="44" fillId="4" borderId="29" xfId="0" applyFont="1" applyFill="1" applyBorder="1" applyAlignment="1">
      <alignment horizontal="center" vertical="top" wrapText="1"/>
    </xf>
    <xf numFmtId="15" fontId="25" fillId="20" borderId="21" xfId="0" applyNumberFormat="1" applyFont="1" applyFill="1" applyBorder="1" applyAlignment="1">
      <alignment horizontal="center" vertical="top" wrapText="1"/>
    </xf>
    <xf numFmtId="0" fontId="25" fillId="20" borderId="22" xfId="0" applyFont="1" applyFill="1" applyBorder="1" applyAlignment="1">
      <alignment horizontal="center" vertical="top" wrapText="1"/>
    </xf>
    <xf numFmtId="0" fontId="25" fillId="20" borderId="23" xfId="0" applyFont="1" applyFill="1" applyBorder="1" applyAlignment="1">
      <alignment horizontal="center" vertical="top" wrapText="1"/>
    </xf>
    <xf numFmtId="0" fontId="53" fillId="24" borderId="9" xfId="0" applyFont="1" applyFill="1" applyBorder="1" applyAlignment="1">
      <alignment horizontal="center" vertical="top" wrapText="1"/>
    </xf>
    <xf numFmtId="0" fontId="53" fillId="24" borderId="29" xfId="0" applyFont="1" applyFill="1" applyBorder="1" applyAlignment="1">
      <alignment horizontal="center" vertical="top" wrapText="1"/>
    </xf>
    <xf numFmtId="15" fontId="25" fillId="24" borderId="21" xfId="0" applyNumberFormat="1" applyFont="1" applyFill="1" applyBorder="1" applyAlignment="1">
      <alignment horizontal="center" vertical="top" wrapText="1"/>
    </xf>
    <xf numFmtId="0" fontId="25" fillId="24" borderId="22" xfId="0" applyFont="1" applyFill="1" applyBorder="1" applyAlignment="1">
      <alignment horizontal="center" vertical="top" wrapText="1"/>
    </xf>
    <xf numFmtId="0" fontId="25" fillId="24" borderId="23" xfId="0" applyFont="1" applyFill="1" applyBorder="1" applyAlignment="1">
      <alignment horizontal="center" vertical="top" wrapText="1"/>
    </xf>
    <xf numFmtId="0" fontId="44" fillId="24" borderId="9" xfId="0" applyFont="1" applyFill="1" applyBorder="1" applyAlignment="1">
      <alignment horizontal="center" vertical="top" wrapText="1"/>
    </xf>
    <xf numFmtId="0" fontId="44" fillId="24" borderId="29" xfId="0" applyFont="1" applyFill="1" applyBorder="1" applyAlignment="1">
      <alignment horizontal="center" vertical="top" wrapText="1"/>
    </xf>
    <xf numFmtId="0" fontId="36" fillId="23" borderId="9" xfId="0" applyFont="1" applyFill="1" applyBorder="1" applyAlignment="1">
      <alignment horizontal="center" vertical="top" wrapText="1"/>
    </xf>
    <xf numFmtId="0" fontId="36" fillId="23" borderId="13" xfId="0" applyFont="1" applyFill="1" applyBorder="1" applyAlignment="1">
      <alignment horizontal="center" vertical="top" wrapText="1"/>
    </xf>
    <xf numFmtId="0" fontId="36" fillId="24" borderId="21" xfId="0" applyFont="1" applyFill="1" applyBorder="1" applyAlignment="1">
      <alignment horizontal="center" vertical="top" wrapText="1"/>
    </xf>
    <xf numFmtId="0" fontId="36" fillId="24" borderId="22" xfId="0" applyFont="1" applyFill="1" applyBorder="1" applyAlignment="1">
      <alignment horizontal="center" vertical="top" wrapText="1"/>
    </xf>
    <xf numFmtId="0" fontId="36" fillId="24" borderId="23" xfId="0" applyFont="1" applyFill="1" applyBorder="1" applyAlignment="1">
      <alignment horizontal="center" vertical="top" wrapText="1"/>
    </xf>
    <xf numFmtId="0" fontId="44" fillId="24" borderId="13" xfId="0" applyFont="1" applyFill="1" applyBorder="1" applyAlignment="1">
      <alignment horizontal="center" vertical="top" wrapText="1"/>
    </xf>
    <xf numFmtId="0" fontId="36" fillId="24" borderId="9" xfId="0" applyFont="1" applyFill="1" applyBorder="1" applyAlignment="1">
      <alignment horizontal="center" vertical="top" wrapText="1"/>
    </xf>
    <xf numFmtId="0" fontId="36" fillId="24" borderId="13" xfId="0" applyFont="1" applyFill="1" applyBorder="1" applyAlignment="1">
      <alignment horizontal="center" vertical="top" wrapText="1"/>
    </xf>
    <xf numFmtId="15" fontId="20" fillId="4" borderId="1" xfId="0" applyNumberFormat="1" applyFont="1" applyFill="1" applyBorder="1" applyAlignment="1">
      <alignment horizontal="center" vertical="top" wrapText="1"/>
    </xf>
    <xf numFmtId="0" fontId="20" fillId="4" borderId="2" xfId="0" applyFont="1" applyFill="1" applyBorder="1" applyAlignment="1">
      <alignment horizontal="center" vertical="top" wrapText="1"/>
    </xf>
    <xf numFmtId="15" fontId="20" fillId="18" borderId="1" xfId="0" applyNumberFormat="1" applyFont="1" applyFill="1" applyBorder="1" applyAlignment="1">
      <alignment horizontal="center" vertical="top" wrapText="1"/>
    </xf>
    <xf numFmtId="0" fontId="20" fillId="18" borderId="2" xfId="0" applyFont="1" applyFill="1" applyBorder="1" applyAlignment="1">
      <alignment horizontal="center" vertical="top" wrapText="1"/>
    </xf>
    <xf numFmtId="15" fontId="20" fillId="22" borderId="1" xfId="0" applyNumberFormat="1" applyFont="1" applyFill="1" applyBorder="1" applyAlignment="1">
      <alignment horizontal="center" vertical="top" wrapText="1"/>
    </xf>
    <xf numFmtId="0" fontId="20" fillId="22" borderId="2" xfId="0" applyFont="1" applyFill="1" applyBorder="1" applyAlignment="1">
      <alignment horizontal="center" vertical="top" wrapText="1"/>
    </xf>
    <xf numFmtId="0" fontId="25" fillId="0" borderId="21" xfId="0" applyFont="1" applyBorder="1" applyAlignment="1">
      <alignment horizontal="left" vertical="top" wrapText="1"/>
    </xf>
    <xf numFmtId="0" fontId="25" fillId="0" borderId="22" xfId="0" applyFont="1" applyBorder="1" applyAlignment="1">
      <alignment horizontal="left" vertical="top" wrapText="1"/>
    </xf>
    <xf numFmtId="0" fontId="25" fillId="0" borderId="23" xfId="0" applyFont="1" applyBorder="1" applyAlignment="1">
      <alignment horizontal="left" vertical="top" wrapText="1"/>
    </xf>
    <xf numFmtId="15" fontId="20" fillId="17" borderId="21" xfId="0" applyNumberFormat="1" applyFont="1" applyFill="1" applyBorder="1" applyAlignment="1">
      <alignment horizontal="center" vertical="top" wrapText="1"/>
    </xf>
    <xf numFmtId="0" fontId="20" fillId="17" borderId="22" xfId="0" applyFont="1" applyFill="1" applyBorder="1" applyAlignment="1">
      <alignment horizontal="center" vertical="top" wrapText="1"/>
    </xf>
    <xf numFmtId="0" fontId="20" fillId="17" borderId="23" xfId="0" applyFont="1" applyFill="1" applyBorder="1" applyAlignment="1">
      <alignment horizontal="center" vertical="top" wrapText="1"/>
    </xf>
    <xf numFmtId="15" fontId="20" fillId="10" borderId="1" xfId="0" applyNumberFormat="1" applyFont="1" applyFill="1" applyBorder="1" applyAlignment="1">
      <alignment horizontal="center" vertical="top" wrapText="1"/>
    </xf>
    <xf numFmtId="0" fontId="20" fillId="10" borderId="2" xfId="0" applyFont="1" applyFill="1" applyBorder="1" applyAlignment="1">
      <alignment horizontal="center" vertical="top" wrapText="1"/>
    </xf>
    <xf numFmtId="15" fontId="20" fillId="19" borderId="1" xfId="0" applyNumberFormat="1" applyFont="1" applyFill="1" applyBorder="1" applyAlignment="1">
      <alignment horizontal="center" vertical="top" wrapText="1"/>
    </xf>
    <xf numFmtId="0" fontId="20" fillId="19" borderId="2" xfId="0" applyFont="1" applyFill="1" applyBorder="1" applyAlignment="1">
      <alignment horizontal="center" vertical="top" wrapText="1"/>
    </xf>
    <xf numFmtId="0" fontId="20" fillId="5" borderId="1" xfId="0" applyFont="1" applyFill="1" applyBorder="1" applyAlignment="1">
      <alignment horizontal="center" vertical="top" wrapText="1"/>
    </xf>
    <xf numFmtId="0" fontId="20" fillId="5" borderId="2" xfId="0" applyFont="1" applyFill="1" applyBorder="1" applyAlignment="1">
      <alignment horizontal="center" vertical="top" wrapText="1"/>
    </xf>
    <xf numFmtId="14" fontId="0" fillId="0" borderId="0" xfId="0" applyNumberFormat="1" applyFill="1"/>
    <xf numFmtId="0" fontId="19" fillId="11" borderId="0" xfId="0" applyFont="1" applyFill="1" applyAlignment="1">
      <alignment horizontal="center" vertical="center"/>
    </xf>
    <xf numFmtId="0" fontId="0" fillId="17" borderId="0" xfId="0" applyFill="1"/>
    <xf numFmtId="0" fontId="105" fillId="0" borderId="4" xfId="0" applyFont="1" applyFill="1" applyBorder="1" applyAlignment="1">
      <alignment horizontal="left" vertical="center"/>
    </xf>
    <xf numFmtId="0" fontId="105" fillId="0" borderId="4" xfId="0" applyFont="1" applyFill="1" applyBorder="1" applyAlignment="1">
      <alignment horizontal="left"/>
    </xf>
    <xf numFmtId="0" fontId="105" fillId="0" borderId="4" xfId="0" applyFont="1" applyBorder="1" applyAlignment="1">
      <alignment horizontal="left"/>
    </xf>
    <xf numFmtId="0" fontId="105" fillId="0" borderId="6" xfId="0" applyFont="1" applyFill="1" applyBorder="1" applyAlignment="1">
      <alignment horizontal="left"/>
    </xf>
    <xf numFmtId="0" fontId="105" fillId="0" borderId="4" xfId="0" applyFont="1" applyBorder="1" applyAlignment="1">
      <alignment horizontal="left" vertical="center"/>
    </xf>
    <xf numFmtId="49" fontId="15" fillId="0" borderId="5" xfId="0" applyNumberFormat="1" applyFont="1" applyFill="1" applyBorder="1" applyAlignment="1">
      <alignment horizontal="left" vertical="center"/>
    </xf>
    <xf numFmtId="49" fontId="15" fillId="0" borderId="5" xfId="0" applyNumberFormat="1" applyFont="1" applyFill="1" applyBorder="1" applyAlignment="1">
      <alignment horizontal="left"/>
    </xf>
    <xf numFmtId="49" fontId="15" fillId="0" borderId="5" xfId="0" applyNumberFormat="1" applyFont="1" applyBorder="1" applyAlignment="1">
      <alignment horizontal="left"/>
    </xf>
    <xf numFmtId="49" fontId="15" fillId="0" borderId="8" xfId="0" applyNumberFormat="1" applyFont="1" applyBorder="1" applyAlignment="1">
      <alignment horizontal="left"/>
    </xf>
    <xf numFmtId="49" fontId="15" fillId="0" borderId="5" xfId="0" applyNumberFormat="1" applyFont="1" applyBorder="1" applyAlignment="1">
      <alignment horizontal="left" vertical="center"/>
    </xf>
    <xf numFmtId="0" fontId="27" fillId="0" borderId="0" xfId="0" applyFont="1" applyFill="1" applyAlignment="1">
      <alignment horizontal="right" vertical="center"/>
    </xf>
    <xf numFmtId="0" fontId="27" fillId="0" borderId="0" xfId="0" applyFont="1" applyFill="1" applyAlignment="1">
      <alignment horizontal="right"/>
    </xf>
    <xf numFmtId="0" fontId="105" fillId="11" borderId="6" xfId="0" applyFont="1" applyFill="1" applyBorder="1" applyAlignment="1">
      <alignment horizontal="left"/>
    </xf>
    <xf numFmtId="49" fontId="15" fillId="11" borderId="8" xfId="0" applyNumberFormat="1" applyFont="1" applyFill="1" applyBorder="1" applyAlignment="1">
      <alignment horizontal="left"/>
    </xf>
    <xf numFmtId="0" fontId="105" fillId="11" borderId="4" xfId="0" applyFont="1" applyFill="1" applyBorder="1" applyAlignment="1">
      <alignment horizontal="left"/>
    </xf>
    <xf numFmtId="49" fontId="15" fillId="11" borderId="5" xfId="0" applyNumberFormat="1" applyFont="1" applyFill="1" applyBorder="1" applyAlignment="1">
      <alignment horizontal="left"/>
    </xf>
    <xf numFmtId="0" fontId="105" fillId="11" borderId="4" xfId="0" applyFont="1" applyFill="1" applyBorder="1" applyAlignment="1">
      <alignment horizontal="left" vertical="center"/>
    </xf>
    <xf numFmtId="49" fontId="15" fillId="11" borderId="5" xfId="0" applyNumberFormat="1" applyFont="1" applyFill="1" applyBorder="1" applyAlignment="1">
      <alignment horizontal="left" vertical="center"/>
    </xf>
    <xf numFmtId="0" fontId="105" fillId="28" borderId="4" xfId="0" applyFont="1" applyFill="1" applyBorder="1" applyAlignment="1">
      <alignment horizontal="left" vertical="center"/>
    </xf>
    <xf numFmtId="49" fontId="15" fillId="28" borderId="5" xfId="0" applyNumberFormat="1" applyFont="1" applyFill="1" applyBorder="1" applyAlignment="1">
      <alignment horizontal="left" vertical="center"/>
    </xf>
    <xf numFmtId="0" fontId="105" fillId="28" borderId="4" xfId="0" applyFont="1" applyFill="1" applyBorder="1" applyAlignment="1">
      <alignment horizontal="left"/>
    </xf>
    <xf numFmtId="0" fontId="105" fillId="28" borderId="6" xfId="0" applyFont="1" applyFill="1" applyBorder="1" applyAlignment="1">
      <alignment horizontal="left"/>
    </xf>
    <xf numFmtId="49" fontId="15" fillId="28" borderId="8" xfId="0" applyNumberFormat="1" applyFont="1" applyFill="1" applyBorder="1" applyAlignment="1">
      <alignment horizontal="left" vertical="center"/>
    </xf>
    <xf numFmtId="49" fontId="15" fillId="28" borderId="5" xfId="0" applyNumberFormat="1" applyFont="1" applyFill="1" applyBorder="1" applyAlignment="1">
      <alignment horizontal="left"/>
    </xf>
    <xf numFmtId="0" fontId="105" fillId="28" borderId="6" xfId="0" applyFont="1" applyFill="1" applyBorder="1" applyAlignment="1">
      <alignment horizontal="left" vertical="center"/>
    </xf>
    <xf numFmtId="49" fontId="107" fillId="0" borderId="5" xfId="0" applyNumberFormat="1" applyFont="1" applyFill="1" applyBorder="1" applyAlignment="1">
      <alignment horizontal="left" vertical="center"/>
    </xf>
    <xf numFmtId="49" fontId="107" fillId="0" borderId="5" xfId="0" applyNumberFormat="1" applyFont="1" applyFill="1" applyBorder="1" applyAlignment="1">
      <alignment horizontal="left"/>
    </xf>
    <xf numFmtId="0" fontId="108" fillId="0" borderId="0" xfId="0" applyFont="1" applyAlignment="1">
      <alignment horizontal="left" vertical="center" wrapText="1"/>
    </xf>
    <xf numFmtId="0" fontId="9" fillId="0" borderId="0" xfId="0" applyFont="1" applyAlignment="1">
      <alignment horizontal="right"/>
    </xf>
    <xf numFmtId="0" fontId="106" fillId="0" borderId="0" xfId="0" applyFont="1"/>
  </cellXfs>
  <cellStyles count="4">
    <cellStyle name="Currency" xfId="3" builtinId="4"/>
    <cellStyle name="Hyperlink" xfId="2" builtinId="8"/>
    <cellStyle name="Normal" xfId="0" builtinId="0"/>
    <cellStyle name="Percent" xfId="1" builtinId="5"/>
  </cellStyles>
  <dxfs count="112">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Arial Narrow"/>
        <scheme val="none"/>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Arial Narrow"/>
        <scheme val="none"/>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Arial Narrow"/>
        <scheme val="none"/>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Arial Narrow"/>
        <scheme val="none"/>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Arial Narrow"/>
        <scheme val="none"/>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1"/>
        <color theme="1"/>
        <name val="Arial Narrow"/>
        <scheme val="none"/>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ertAlign val="baseline"/>
        <sz val="11"/>
        <color theme="10"/>
        <name val="Calibri"/>
        <scheme val="minor"/>
      </font>
      <alignment horizontal="general"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Arial Narrow"/>
        <scheme val="none"/>
      </font>
      <alignment horizontal="justify"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Arial Narrow"/>
        <scheme val="none"/>
      </font>
      <alignment horizontal="center"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font>
        <b/>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i val="0"/>
        <strike val="0"/>
        <condense val="0"/>
        <extend val="0"/>
        <outline val="0"/>
        <shadow val="0"/>
        <u val="none"/>
        <vertAlign val="baseline"/>
        <sz val="14"/>
        <color theme="3"/>
        <name val="Marlett"/>
        <scheme val="none"/>
      </font>
      <alignment horizontal="center" vertical="top"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ertAlign val="baseline"/>
        <sz val="11"/>
        <color theme="10"/>
        <name val="Calibri"/>
        <scheme val="minor"/>
      </font>
      <fill>
        <patternFill patternType="solid">
          <fgColor indexed="64"/>
          <bgColor theme="5" tint="0.79998168889431442"/>
        </patternFill>
      </fill>
      <alignment horizontal="general" vertical="top" textRotation="0" wrapText="1" indent="0" justifyLastLine="0" shrinkToFit="0" readingOrder="0"/>
    </dxf>
    <dxf>
      <font>
        <b/>
        <i val="0"/>
        <strike val="0"/>
        <condense val="0"/>
        <extend val="0"/>
        <outline val="0"/>
        <shadow val="0"/>
        <u val="none"/>
        <vertAlign val="baseline"/>
        <sz val="12"/>
        <color theme="1"/>
        <name val="Arial Narrow"/>
        <scheme val="none"/>
      </font>
      <fill>
        <patternFill patternType="solid">
          <fgColor indexed="64"/>
          <bgColor rgb="FFFBD4B4"/>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20" formatCode="d\-mmm\-yy"/>
      <fill>
        <patternFill patternType="solid">
          <fgColor indexed="64"/>
          <bgColor theme="0" tint="-4.9989318521683403E-2"/>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tint="-4.9989318521683403E-2"/>
        </patternFill>
      </fill>
      <alignment horizontal="center" vertical="top" textRotation="0" wrapText="0" indent="0" justifyLastLine="0" shrinkToFit="0" readingOrder="0"/>
      <border diagonalUp="0" diagonalDown="0">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20" formatCode="d\-mmm\-yy"/>
      <fill>
        <patternFill patternType="solid">
          <fgColor indexed="64"/>
          <bgColor theme="0" tint="-4.9989318521683403E-2"/>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tint="-4.9989318521683403E-2"/>
        </patternFill>
      </fill>
      <alignment horizontal="center" vertical="top" textRotation="0" wrapText="0" indent="0" justifyLastLine="0" shrinkToFit="0" readingOrder="0"/>
      <border diagonalUp="0" diagonalDown="0">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tint="-4.9989318521683403E-2"/>
        </patternFill>
      </fill>
      <alignment horizontal="center" vertical="top" textRotation="0" wrapText="0"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20" formatCode="d\-mmm\-yy"/>
      <fill>
        <patternFill patternType="solid">
          <fgColor indexed="64"/>
          <bgColor theme="0" tint="-4.9989318521683403E-2"/>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theme="0" tint="-4.9989318521683403E-2"/>
        </patternFill>
      </fill>
      <alignment horizontal="center" vertical="top" textRotation="0" wrapText="0" indent="0" justifyLastLine="0" shrinkToFit="0" readingOrder="0"/>
      <border diagonalUp="0" diagonalDown="0">
        <left/>
        <right style="thin">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mmm\-yy"/>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mmm\-yy"/>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mmm\-yy"/>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mmm\-yy"/>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numFmt numFmtId="20" formatCode="d\-mmm\-yy"/>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mmm\-yy"/>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thin">
          <color indexed="64"/>
        </left>
        <right style="medium">
          <color indexed="64"/>
        </right>
        <top style="medium">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20" formatCode="d\-mmm\-yy"/>
      <alignment horizontal="center" vertical="top" textRotation="0" wrapText="1" indent="0" justifyLastLine="0" shrinkToFit="0" readingOrder="0"/>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center" vertical="top" textRotation="0" wrapText="0" indent="0" justifyLastLine="0" shrinkToFit="0" readingOrder="0"/>
      <border diagonalUp="0" diagonalDown="0">
        <left style="medium">
          <color indexed="64"/>
        </left>
        <right style="thin">
          <color indexed="64"/>
        </right>
        <top style="medium">
          <color indexed="64"/>
        </top>
        <bottom style="thin">
          <color indexed="64"/>
        </bottom>
        <vertical/>
        <horizontal/>
      </border>
    </dxf>
    <dxf>
      <font>
        <b val="0"/>
        <i val="0"/>
        <strike val="0"/>
        <condense val="0"/>
        <extend val="0"/>
        <outline val="0"/>
        <shadow val="0"/>
        <u/>
        <vertAlign val="baseline"/>
        <sz val="12"/>
        <color theme="10"/>
        <name val="Calibri"/>
        <scheme val="minor"/>
      </font>
      <alignment horizontal="general" vertical="top"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rgb="FFFF0000"/>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rgb="FFFF0000"/>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rgb="FFFF0000"/>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theme="1"/>
        <name val="Marlett"/>
        <scheme val="none"/>
      </font>
      <fill>
        <patternFill patternType="none">
          <fgColor indexed="64"/>
          <bgColor indexed="65"/>
        </patternFill>
      </fill>
      <alignment horizontal="center"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2"/>
        <color theme="1"/>
        <name val="Arial Narrow"/>
        <scheme val="none"/>
      </font>
      <fill>
        <patternFill patternType="solid">
          <fgColor indexed="64"/>
          <bgColor theme="8" tint="0.79998168889431442"/>
        </patternFill>
      </fill>
      <alignment horizontal="general" vertical="top" textRotation="0" wrapText="1" indent="0" justifyLastLine="0" shrinkToFit="0" readingOrder="0"/>
      <border diagonalUp="0" diagonalDown="0">
        <left/>
        <right style="medium">
          <color indexed="64"/>
        </right>
        <top style="medium">
          <color indexed="64"/>
        </top>
        <bottom/>
        <vertical/>
        <horizontal/>
      </border>
    </dxf>
    <dxf>
      <border outline="0">
        <left style="medium">
          <color indexed="64"/>
        </left>
        <top style="medium">
          <color indexed="64"/>
        </top>
      </border>
    </dxf>
    <dxf>
      <font>
        <b/>
        <i val="0"/>
        <strike val="0"/>
        <condense val="0"/>
        <extend val="0"/>
        <outline val="0"/>
        <shadow val="0"/>
        <u val="none"/>
        <vertAlign val="baseline"/>
        <sz val="12"/>
        <color theme="1"/>
        <name val="Arial Narrow"/>
        <scheme val="none"/>
      </font>
      <fill>
        <patternFill patternType="solid">
          <fgColor indexed="64"/>
          <bgColor rgb="FFFBD4B4"/>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val="0"/>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fill>
        <patternFill patternType="none">
          <fgColor indexed="64"/>
          <bgColor auto="1"/>
        </patternFill>
      </fill>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2"/>
        <color theme="10"/>
        <name val="Calibri"/>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fill>
        <patternFill patternType="solid">
          <fgColor indexed="64"/>
          <bgColor rgb="FFFFFF0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FF0000"/>
        <name val="Marlett"/>
        <scheme val="none"/>
      </font>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rgb="FFFF0000"/>
        <name val="Marlett"/>
        <scheme val="none"/>
      </font>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6"/>
        <color rgb="FFFF0000"/>
        <name val="Marlett"/>
        <scheme val="none"/>
      </font>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2"/>
        <color theme="1"/>
        <name val="Calibri"/>
        <scheme val="minor"/>
      </font>
      <fill>
        <patternFill patternType="solid">
          <fgColor indexed="64"/>
          <bgColor theme="4" tint="0.79998168889431442"/>
        </patternFill>
      </fill>
      <alignment horizontal="left" vertical="top"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top style="medium">
          <color indexed="64"/>
        </top>
      </border>
    </dxf>
    <dxf>
      <font>
        <b val="0"/>
        <i val="0"/>
        <strike val="0"/>
        <condense val="0"/>
        <extend val="0"/>
        <outline val="0"/>
        <shadow val="0"/>
        <u val="none"/>
        <vertAlign val="baseline"/>
        <sz val="12"/>
        <color theme="1"/>
        <name val="Calibri"/>
        <scheme val="minor"/>
      </font>
      <fill>
        <patternFill patternType="solid">
          <fgColor indexed="64"/>
          <bgColor rgb="FFFFC000"/>
        </patternFill>
      </fill>
    </dxf>
    <dxf>
      <font>
        <b/>
        <i val="0"/>
        <strike val="0"/>
        <condense val="0"/>
        <extend val="0"/>
        <outline val="0"/>
        <shadow val="0"/>
        <u val="none"/>
        <vertAlign val="baseline"/>
        <sz val="12"/>
        <color theme="1"/>
        <name val="Arial Narrow"/>
        <scheme val="none"/>
      </font>
      <fill>
        <patternFill patternType="solid">
          <fgColor indexed="64"/>
          <bgColor rgb="FFFFC000"/>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1"/>
              <a:t>Figure 1:</a:t>
            </a:r>
          </a:p>
          <a:p>
            <a:pPr>
              <a:defRPr/>
            </a:pPr>
            <a:r>
              <a:rPr lang="en-US" sz="1500" b="1" baseline="0"/>
              <a:t>FINANCIAL YEAR ENDS - PASAI MEMBERS</a:t>
            </a:r>
          </a:p>
          <a:p>
            <a:pPr>
              <a:defRPr/>
            </a:pPr>
            <a:r>
              <a:rPr lang="en-US" sz="1500" b="1" baseline="0"/>
              <a:t>TOTAL 28 SAIs</a:t>
            </a:r>
          </a:p>
        </c:rich>
      </c:tx>
      <c:layout>
        <c:manualLayout>
          <c:xMode val="edge"/>
          <c:yMode val="edge"/>
          <c:x val="0.23423789670553052"/>
          <c:y val="1.115151217139259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timeliness'!$C$20</c:f>
              <c:strCache>
                <c:ptCount val="1"/>
                <c:pt idx="0">
                  <c:v>Subtotal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dPt>
            <c:idx val="7"/>
            <c:bubble3D val="0"/>
            <c:spPr>
              <a:solidFill>
                <a:schemeClr val="accent2">
                  <a:lumMod val="60000"/>
                </a:schemeClr>
              </a:solidFill>
              <a:ln w="19050">
                <a:solidFill>
                  <a:schemeClr val="lt1"/>
                </a:solidFill>
              </a:ln>
              <a:effectLst/>
            </c:spPr>
          </c:dPt>
          <c:dPt>
            <c:idx val="8"/>
            <c:bubble3D val="0"/>
            <c:spPr>
              <a:solidFill>
                <a:schemeClr val="accent3">
                  <a:lumMod val="60000"/>
                </a:schemeClr>
              </a:solidFill>
              <a:ln w="19050">
                <a:solidFill>
                  <a:schemeClr val="lt1"/>
                </a:solidFill>
              </a:ln>
              <a:effectLst/>
            </c:spPr>
          </c:dPt>
          <c:dPt>
            <c:idx val="9"/>
            <c:bubble3D val="0"/>
            <c:spPr>
              <a:solidFill>
                <a:schemeClr val="accent4">
                  <a:lumMod val="60000"/>
                </a:schemeClr>
              </a:solidFill>
              <a:ln w="19050">
                <a:solidFill>
                  <a:schemeClr val="lt1"/>
                </a:solidFill>
              </a:ln>
              <a:effectLst/>
            </c:spPr>
          </c:dPt>
          <c:dLbls>
            <c:dLbl>
              <c:idx val="0"/>
              <c:layout>
                <c:manualLayout>
                  <c:x val="6.4115239377110375E-2"/>
                  <c:y val="-0.1015311436320442"/>
                </c:manualLayout>
              </c:layout>
              <c:tx>
                <c:rich>
                  <a:bodyPr/>
                  <a:lstStyle/>
                  <a:p>
                    <a:fld id="{791ABE71-22AF-4E4C-B70F-38C12C760AF5}" type="VALUE">
                      <a:rPr lang="en-US"/>
                      <a:pPr/>
                      <a:t>[VALUE]</a:t>
                    </a:fld>
                    <a:r>
                      <a:rPr lang="en-US"/>
                      <a:t> SAIs</a:t>
                    </a:r>
                  </a:p>
                  <a:p>
                    <a:r>
                      <a:rPr lang="en-US"/>
                      <a:t>30 September</a:t>
                    </a:r>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3"/>
              <c:layout>
                <c:manualLayout>
                  <c:x val="0.10284509827243421"/>
                  <c:y val="1.0322894195591742E-2"/>
                </c:manualLayout>
              </c:layout>
              <c:tx>
                <c:rich>
                  <a:bodyPr/>
                  <a:lstStyle/>
                  <a:p>
                    <a:fld id="{F7BBC31A-A1B3-44AF-B0AA-6A53EAA68237}" type="VALUE">
                      <a:rPr lang="en-US"/>
                      <a:pPr/>
                      <a:t>[VALUE]</a:t>
                    </a:fld>
                    <a:r>
                      <a:rPr lang="en-US"/>
                      <a:t> SAI</a:t>
                    </a:r>
                  </a:p>
                  <a:p>
                    <a:r>
                      <a:rPr lang="en-US"/>
                      <a:t>31 July</a:t>
                    </a:r>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dLbl>
              <c:idx val="6"/>
              <c:layout>
                <c:manualLayout>
                  <c:x val="-6.5570649595869016E-2"/>
                  <c:y val="-2.152626005501998E-2"/>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fld id="{26BBF687-B704-4788-8EED-654C50FD14E5}" type="VALUE">
                      <a:rPr lang="en-US"/>
                      <a:pPr>
                        <a:defRPr sz="1600" b="1"/>
                      </a:pPr>
                      <a:t>[VALUE]</a:t>
                    </a:fld>
                    <a:r>
                      <a:rPr lang="en-US" baseline="0"/>
                      <a:t> SAIs </a:t>
                    </a:r>
                  </a:p>
                  <a:p>
                    <a:pPr>
                      <a:defRPr sz="1600" b="1"/>
                    </a:pPr>
                    <a:r>
                      <a:rPr lang="en-US" baseline="0"/>
                      <a:t>30 June </a:t>
                    </a:r>
                  </a:p>
                </c:rich>
              </c:tx>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7564171575939728"/>
                      <c:h val="0.24295777321760384"/>
                    </c:manualLayout>
                  </c15:layout>
                  <c15:dlblFieldTable/>
                  <c15:showDataLabelsRange val="0"/>
                </c:ext>
              </c:extLst>
            </c:dLbl>
            <c:dLbl>
              <c:idx val="9"/>
              <c:layout>
                <c:manualLayout>
                  <c:x val="-2.2864417247231008E-2"/>
                  <c:y val="1.7693260736610233E-2"/>
                </c:manualLayout>
              </c:layout>
              <c:tx>
                <c:rich>
                  <a:bodyPr/>
                  <a:lstStyle/>
                  <a:p>
                    <a:fld id="{2B97CCD3-5878-4F28-AEF9-12C35BD4F8CF}" type="VALUE">
                      <a:rPr lang="en-US"/>
                      <a:pPr/>
                      <a:t>[VALUE]</a:t>
                    </a:fld>
                    <a:r>
                      <a:rPr lang="en-US"/>
                      <a:t> SAIs </a:t>
                    </a:r>
                  </a:p>
                  <a:p>
                    <a:r>
                      <a:rPr lang="en-US"/>
                      <a:t>31 December  </a:t>
                    </a:r>
                  </a:p>
                </c:rich>
              </c:tx>
              <c:dLblPos val="bestFit"/>
              <c:showLegendKey val="0"/>
              <c:showVal val="1"/>
              <c:showCatName val="0"/>
              <c:showSerName val="0"/>
              <c:showPercent val="0"/>
              <c:showBubbleSize val="0"/>
              <c:extLst>
                <c:ext xmlns:c15="http://schemas.microsoft.com/office/drawing/2012/chart" uri="{CE6537A1-D6FC-4f65-9D91-7224C49458BB}">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val>
            <c:numRef>
              <c:f>'Summary timeliness'!$D$20:$M$20</c:f>
              <c:numCache>
                <c:formatCode>General</c:formatCode>
                <c:ptCount val="10"/>
                <c:pt idx="0">
                  <c:v>10</c:v>
                </c:pt>
                <c:pt idx="2">
                  <c:v>0</c:v>
                </c:pt>
                <c:pt idx="3">
                  <c:v>1</c:v>
                </c:pt>
                <c:pt idx="5">
                  <c:v>0</c:v>
                </c:pt>
                <c:pt idx="6">
                  <c:v>10</c:v>
                </c:pt>
                <c:pt idx="8">
                  <c:v>0</c:v>
                </c:pt>
                <c:pt idx="9">
                  <c:v>5</c:v>
                </c:pt>
              </c:numCache>
            </c:numRef>
          </c:val>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31 July FY</a:t>
            </a:r>
            <a:r>
              <a:rPr lang="en-NZ" b="1" baseline="0"/>
              <a:t>  - Fiji SAI only</a:t>
            </a:r>
          </a:p>
          <a:p>
            <a:pPr>
              <a:defRPr/>
            </a:pPr>
            <a:r>
              <a:rPr lang="en-NZ" b="1" baseline="0"/>
              <a:t>From 31 July 2016</a:t>
            </a:r>
            <a:endParaRPr lang="en-NZ"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86482939632541E-2"/>
          <c:y val="0.15782407407407409"/>
          <c:w val="0.89655796150481193"/>
          <c:h val="0.61498432487605714"/>
        </c:manualLayout>
      </c:layout>
      <c:barChart>
        <c:barDir val="col"/>
        <c:grouping val="clustered"/>
        <c:varyColors val="0"/>
        <c:ser>
          <c:idx val="0"/>
          <c:order val="0"/>
          <c:tx>
            <c:strRef>
              <c:f>'Timeliness31July '!$N$11</c:f>
              <c:strCache>
                <c:ptCount val="1"/>
                <c:pt idx="0">
                  <c:v>2019</c:v>
                </c:pt>
              </c:strCache>
            </c:strRef>
          </c:tx>
          <c:spPr>
            <a:solidFill>
              <a:schemeClr val="accent1"/>
            </a:solidFill>
            <a:ln>
              <a:noFill/>
            </a:ln>
            <a:effectLst/>
          </c:spPr>
          <c:invertIfNegative val="0"/>
          <c:cat>
            <c:strRef>
              <c:f>'Timeliness31July '!$M$12:$M$13</c:f>
              <c:strCache>
                <c:ptCount val="2"/>
                <c:pt idx="0">
                  <c:v>Untimely </c:v>
                </c:pt>
                <c:pt idx="1">
                  <c:v>Timely </c:v>
                </c:pt>
              </c:strCache>
            </c:strRef>
          </c:cat>
          <c:val>
            <c:numRef>
              <c:f>'Timeliness31July '!$N$12:$N$13</c:f>
              <c:numCache>
                <c:formatCode>General</c:formatCode>
                <c:ptCount val="2"/>
              </c:numCache>
            </c:numRef>
          </c:val>
        </c:ser>
        <c:ser>
          <c:idx val="1"/>
          <c:order val="1"/>
          <c:tx>
            <c:strRef>
              <c:f>'Timeliness31July '!$O$11</c:f>
              <c:strCache>
                <c:ptCount val="1"/>
                <c:pt idx="0">
                  <c:v>2018</c:v>
                </c:pt>
              </c:strCache>
            </c:strRef>
          </c:tx>
          <c:spPr>
            <a:solidFill>
              <a:schemeClr val="accent2"/>
            </a:solidFill>
            <a:ln>
              <a:noFill/>
            </a:ln>
            <a:effectLst/>
          </c:spPr>
          <c:invertIfNegative val="0"/>
          <c:cat>
            <c:strRef>
              <c:f>'Timeliness31July '!$M$12:$M$13</c:f>
              <c:strCache>
                <c:ptCount val="2"/>
                <c:pt idx="0">
                  <c:v>Untimely </c:v>
                </c:pt>
                <c:pt idx="1">
                  <c:v>Timely </c:v>
                </c:pt>
              </c:strCache>
            </c:strRef>
          </c:cat>
          <c:val>
            <c:numRef>
              <c:f>'Timeliness31July '!$O$12:$O$13</c:f>
              <c:numCache>
                <c:formatCode>General</c:formatCode>
                <c:ptCount val="2"/>
              </c:numCache>
            </c:numRef>
          </c:val>
        </c:ser>
        <c:ser>
          <c:idx val="2"/>
          <c:order val="2"/>
          <c:tx>
            <c:strRef>
              <c:f>'Timeliness31July '!$P$11</c:f>
              <c:strCache>
                <c:ptCount val="1"/>
                <c:pt idx="0">
                  <c:v>2017</c:v>
                </c:pt>
              </c:strCache>
            </c:strRef>
          </c:tx>
          <c:spPr>
            <a:solidFill>
              <a:schemeClr val="accent3"/>
            </a:solidFill>
            <a:ln>
              <a:noFill/>
            </a:ln>
            <a:effectLst/>
          </c:spPr>
          <c:invertIfNegative val="0"/>
          <c:cat>
            <c:strRef>
              <c:f>'Timeliness31July '!$M$12:$M$13</c:f>
              <c:strCache>
                <c:ptCount val="2"/>
                <c:pt idx="0">
                  <c:v>Untimely </c:v>
                </c:pt>
                <c:pt idx="1">
                  <c:v>Timely </c:v>
                </c:pt>
              </c:strCache>
            </c:strRef>
          </c:cat>
          <c:val>
            <c:numRef>
              <c:f>'Timeliness31July '!$P$12:$P$13</c:f>
              <c:numCache>
                <c:formatCode>General</c:formatCode>
                <c:ptCount val="2"/>
              </c:numCache>
            </c:numRef>
          </c:val>
        </c:ser>
        <c:ser>
          <c:idx val="3"/>
          <c:order val="3"/>
          <c:tx>
            <c:strRef>
              <c:f>'Timeliness31July '!$Q$11</c:f>
              <c:strCache>
                <c:ptCount val="1"/>
                <c:pt idx="0">
                  <c:v>2016</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'Timeliness31July '!$M$12:$M$13</c:f>
              <c:strCache>
                <c:ptCount val="2"/>
                <c:pt idx="0">
                  <c:v>Untimely </c:v>
                </c:pt>
                <c:pt idx="1">
                  <c:v>Timely </c:v>
                </c:pt>
              </c:strCache>
            </c:strRef>
          </c:cat>
          <c:val>
            <c:numRef>
              <c:f>'Timeliness31July '!$Q$12:$Q$13</c:f>
              <c:numCache>
                <c:formatCode>General</c:formatCode>
                <c:ptCount val="2"/>
                <c:pt idx="0">
                  <c:v>1</c:v>
                </c:pt>
                <c:pt idx="1">
                  <c:v>0</c:v>
                </c:pt>
              </c:numCache>
            </c:numRef>
          </c:val>
        </c:ser>
        <c:ser>
          <c:idx val="4"/>
          <c:order val="4"/>
          <c:tx>
            <c:strRef>
              <c:f>'Timeliness31July '!$R$11</c:f>
              <c:strCache>
                <c:ptCount val="1"/>
                <c:pt idx="0">
                  <c:v>2015</c:v>
                </c:pt>
              </c:strCache>
            </c:strRef>
          </c:tx>
          <c:spPr>
            <a:solidFill>
              <a:schemeClr val="accent5"/>
            </a:solidFill>
            <a:ln>
              <a:noFill/>
            </a:ln>
            <a:effectLst/>
          </c:spPr>
          <c:invertIfNegative val="0"/>
          <c:cat>
            <c:strRef>
              <c:f>'Timeliness31July '!$M$12:$M$13</c:f>
              <c:strCache>
                <c:ptCount val="2"/>
                <c:pt idx="0">
                  <c:v>Untimely </c:v>
                </c:pt>
                <c:pt idx="1">
                  <c:v>Timely </c:v>
                </c:pt>
              </c:strCache>
            </c:strRef>
          </c:cat>
          <c:val>
            <c:numRef>
              <c:f>'Timeliness31July '!$R$12:$R$13</c:f>
              <c:numCache>
                <c:formatCode>General</c:formatCode>
                <c:ptCount val="2"/>
              </c:numCache>
            </c:numRef>
          </c:val>
        </c:ser>
        <c:ser>
          <c:idx val="5"/>
          <c:order val="5"/>
          <c:tx>
            <c:strRef>
              <c:f>'Timeliness31July '!$S$11</c:f>
              <c:strCache>
                <c:ptCount val="1"/>
                <c:pt idx="0">
                  <c:v>2014</c:v>
                </c:pt>
              </c:strCache>
            </c:strRef>
          </c:tx>
          <c:spPr>
            <a:solidFill>
              <a:schemeClr val="accent6"/>
            </a:solidFill>
            <a:ln>
              <a:noFill/>
            </a:ln>
            <a:effectLst/>
          </c:spPr>
          <c:invertIfNegative val="0"/>
          <c:cat>
            <c:strRef>
              <c:f>'Timeliness31July '!$M$12:$M$13</c:f>
              <c:strCache>
                <c:ptCount val="2"/>
                <c:pt idx="0">
                  <c:v>Untimely </c:v>
                </c:pt>
                <c:pt idx="1">
                  <c:v>Timely </c:v>
                </c:pt>
              </c:strCache>
            </c:strRef>
          </c:cat>
          <c:val>
            <c:numRef>
              <c:f>'Timeliness31July '!$S$12:$S$13</c:f>
              <c:numCache>
                <c:formatCode>General</c:formatCode>
                <c:ptCount val="2"/>
              </c:numCache>
            </c:numRef>
          </c:val>
        </c:ser>
        <c:ser>
          <c:idx val="6"/>
          <c:order val="6"/>
          <c:tx>
            <c:strRef>
              <c:f>'Timeliness31July '!$T$11</c:f>
              <c:strCache>
                <c:ptCount val="1"/>
                <c:pt idx="0">
                  <c:v>2013</c:v>
                </c:pt>
              </c:strCache>
            </c:strRef>
          </c:tx>
          <c:spPr>
            <a:solidFill>
              <a:schemeClr val="accent1">
                <a:lumMod val="60000"/>
              </a:schemeClr>
            </a:solidFill>
            <a:ln>
              <a:noFill/>
            </a:ln>
            <a:effectLst/>
          </c:spPr>
          <c:invertIfNegative val="0"/>
          <c:cat>
            <c:strRef>
              <c:f>'Timeliness31July '!$M$12:$M$13</c:f>
              <c:strCache>
                <c:ptCount val="2"/>
                <c:pt idx="0">
                  <c:v>Untimely </c:v>
                </c:pt>
                <c:pt idx="1">
                  <c:v>Timely </c:v>
                </c:pt>
              </c:strCache>
            </c:strRef>
          </c:cat>
          <c:val>
            <c:numRef>
              <c:f>'Timeliness31July '!$T$12:$T$13</c:f>
              <c:numCache>
                <c:formatCode>General</c:formatCode>
                <c:ptCount val="2"/>
              </c:numCache>
            </c:numRef>
          </c:val>
        </c:ser>
        <c:ser>
          <c:idx val="7"/>
          <c:order val="7"/>
          <c:tx>
            <c:strRef>
              <c:f>'Timeliness31July '!$U$11</c:f>
              <c:strCache>
                <c:ptCount val="1"/>
                <c:pt idx="0">
                  <c:v>2012</c:v>
                </c:pt>
              </c:strCache>
            </c:strRef>
          </c:tx>
          <c:spPr>
            <a:solidFill>
              <a:schemeClr val="accent2">
                <a:lumMod val="60000"/>
              </a:schemeClr>
            </a:solidFill>
            <a:ln>
              <a:noFill/>
            </a:ln>
            <a:effectLst/>
          </c:spPr>
          <c:invertIfNegative val="0"/>
          <c:cat>
            <c:strRef>
              <c:f>'Timeliness31July '!$M$12:$M$13</c:f>
              <c:strCache>
                <c:ptCount val="2"/>
                <c:pt idx="0">
                  <c:v>Untimely </c:v>
                </c:pt>
                <c:pt idx="1">
                  <c:v>Timely </c:v>
                </c:pt>
              </c:strCache>
            </c:strRef>
          </c:cat>
          <c:val>
            <c:numRef>
              <c:f>'Timeliness31July '!$U$12:$U$13</c:f>
              <c:numCache>
                <c:formatCode>General</c:formatCode>
                <c:ptCount val="2"/>
              </c:numCache>
            </c:numRef>
          </c:val>
        </c:ser>
        <c:ser>
          <c:idx val="8"/>
          <c:order val="8"/>
          <c:tx>
            <c:strRef>
              <c:f>'Timeliness31July '!$V$11</c:f>
              <c:strCache>
                <c:ptCount val="1"/>
                <c:pt idx="0">
                  <c:v>2011</c:v>
                </c:pt>
              </c:strCache>
            </c:strRef>
          </c:tx>
          <c:spPr>
            <a:solidFill>
              <a:schemeClr val="accent3">
                <a:lumMod val="60000"/>
              </a:schemeClr>
            </a:solidFill>
            <a:ln>
              <a:noFill/>
            </a:ln>
            <a:effectLst/>
          </c:spPr>
          <c:invertIfNegative val="0"/>
          <c:cat>
            <c:strRef>
              <c:f>'Timeliness31July '!$M$12:$M$13</c:f>
              <c:strCache>
                <c:ptCount val="2"/>
                <c:pt idx="0">
                  <c:v>Untimely </c:v>
                </c:pt>
                <c:pt idx="1">
                  <c:v>Timely </c:v>
                </c:pt>
              </c:strCache>
            </c:strRef>
          </c:cat>
          <c:val>
            <c:numRef>
              <c:f>'Timeliness31July '!$V$12:$V$13</c:f>
              <c:numCache>
                <c:formatCode>General</c:formatCode>
                <c:ptCount val="2"/>
              </c:numCache>
            </c:numRef>
          </c:val>
        </c:ser>
        <c:ser>
          <c:idx val="9"/>
          <c:order val="9"/>
          <c:tx>
            <c:strRef>
              <c:f>'Timeliness31July '!$W$11</c:f>
              <c:strCache>
                <c:ptCount val="1"/>
                <c:pt idx="0">
                  <c:v>2010</c:v>
                </c:pt>
              </c:strCache>
            </c:strRef>
          </c:tx>
          <c:spPr>
            <a:solidFill>
              <a:schemeClr val="accent4">
                <a:lumMod val="60000"/>
              </a:schemeClr>
            </a:solidFill>
            <a:ln>
              <a:noFill/>
            </a:ln>
            <a:effectLst/>
          </c:spPr>
          <c:invertIfNegative val="0"/>
          <c:cat>
            <c:strRef>
              <c:f>'Timeliness31July '!$M$12:$M$13</c:f>
              <c:strCache>
                <c:ptCount val="2"/>
                <c:pt idx="0">
                  <c:v>Untimely </c:v>
                </c:pt>
                <c:pt idx="1">
                  <c:v>Timely </c:v>
                </c:pt>
              </c:strCache>
            </c:strRef>
          </c:cat>
          <c:val>
            <c:numRef>
              <c:f>'Timeliness31July '!$W$12:$W$13</c:f>
              <c:numCache>
                <c:formatCode>General</c:formatCode>
                <c:ptCount val="2"/>
              </c:numCache>
            </c:numRef>
          </c:val>
        </c:ser>
        <c:dLbls>
          <c:showLegendKey val="0"/>
          <c:showVal val="0"/>
          <c:showCatName val="0"/>
          <c:showSerName val="0"/>
          <c:showPercent val="0"/>
          <c:showBubbleSize val="0"/>
        </c:dLbls>
        <c:gapWidth val="219"/>
        <c:overlap val="-27"/>
        <c:axId val="366946024"/>
        <c:axId val="366947984"/>
      </c:barChart>
      <c:catAx>
        <c:axId val="366946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66947984"/>
        <c:crosses val="autoZero"/>
        <c:auto val="1"/>
        <c:lblAlgn val="ctr"/>
        <c:lblOffset val="100"/>
        <c:noMultiLvlLbl val="0"/>
      </c:catAx>
      <c:valAx>
        <c:axId val="366947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6946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600" b="1" i="0" baseline="0"/>
              <a:t>30 September Year End</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Timeliness30SEPT!$B$17</c:f>
              <c:strCache>
                <c:ptCount val="1"/>
                <c:pt idx="0">
                  <c:v>UNTIMELY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Timeliness30SEPT!$C$16:$L$16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Timeliness30SEPT!$C$17:$L$17</c:f>
              <c:numCache>
                <c:formatCode>General</c:formatCode>
                <c:ptCount val="10"/>
                <c:pt idx="0">
                  <c:v>0</c:v>
                </c:pt>
                <c:pt idx="1">
                  <c:v>0</c:v>
                </c:pt>
                <c:pt idx="2">
                  <c:v>2</c:v>
                </c:pt>
                <c:pt idx="3">
                  <c:v>2</c:v>
                </c:pt>
                <c:pt idx="4">
                  <c:v>7</c:v>
                </c:pt>
                <c:pt idx="5">
                  <c:v>9</c:v>
                </c:pt>
                <c:pt idx="6">
                  <c:v>8</c:v>
                </c:pt>
                <c:pt idx="7">
                  <c:v>6</c:v>
                </c:pt>
                <c:pt idx="8">
                  <c:v>6</c:v>
                </c:pt>
                <c:pt idx="9">
                  <c:v>8</c:v>
                </c:pt>
              </c:numCache>
            </c:numRef>
          </c:val>
        </c:ser>
        <c:ser>
          <c:idx val="1"/>
          <c:order val="1"/>
          <c:tx>
            <c:strRef>
              <c:f>Timeliness30SEPT!$B$18</c:f>
              <c:strCache>
                <c:ptCount val="1"/>
                <c:pt idx="0">
                  <c:v>Timely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Timeliness30SEPT!$C$16:$L$16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Timeliness30SEPT!$C$18:$L$18</c:f>
              <c:numCache>
                <c:formatCode>General</c:formatCode>
                <c:ptCount val="10"/>
                <c:pt idx="0">
                  <c:v>0</c:v>
                </c:pt>
                <c:pt idx="1">
                  <c:v>0</c:v>
                </c:pt>
                <c:pt idx="2">
                  <c:v>8</c:v>
                </c:pt>
                <c:pt idx="3">
                  <c:v>8</c:v>
                </c:pt>
                <c:pt idx="4">
                  <c:v>3</c:v>
                </c:pt>
                <c:pt idx="5">
                  <c:v>1</c:v>
                </c:pt>
                <c:pt idx="6">
                  <c:v>2</c:v>
                </c:pt>
                <c:pt idx="7">
                  <c:v>4</c:v>
                </c:pt>
                <c:pt idx="8">
                  <c:v>4</c:v>
                </c:pt>
                <c:pt idx="9">
                  <c:v>2</c:v>
                </c:pt>
              </c:numCache>
            </c:numRef>
          </c:val>
        </c:ser>
        <c:dLbls>
          <c:showLegendKey val="0"/>
          <c:showVal val="0"/>
          <c:showCatName val="0"/>
          <c:showSerName val="0"/>
          <c:showPercent val="0"/>
          <c:showBubbleSize val="0"/>
        </c:dLbls>
        <c:gapWidth val="219"/>
        <c:axId val="366949160"/>
        <c:axId val="366950728"/>
      </c:barChart>
      <c:catAx>
        <c:axId val="36694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6950728"/>
        <c:crosses val="autoZero"/>
        <c:auto val="1"/>
        <c:lblAlgn val="ctr"/>
        <c:lblOffset val="100"/>
        <c:noMultiLvlLbl val="0"/>
      </c:catAx>
      <c:valAx>
        <c:axId val="366950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49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NZ" sz="1600" b="1"/>
              <a:t>31 December</a:t>
            </a:r>
            <a:r>
              <a:rPr lang="en-NZ" sz="1600" b="1" baseline="0"/>
              <a:t> Year End</a:t>
            </a:r>
            <a:endParaRPr lang="en-NZ" sz="1600"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7241647854528918E-2"/>
          <c:y val="0.13343775072483918"/>
          <c:w val="0.94560300231717831"/>
          <c:h val="0.70939717904082755"/>
        </c:manualLayout>
      </c:layout>
      <c:barChart>
        <c:barDir val="col"/>
        <c:grouping val="clustered"/>
        <c:varyColors val="0"/>
        <c:ser>
          <c:idx val="0"/>
          <c:order val="0"/>
          <c:tx>
            <c:strRef>
              <c:f>Timeliness31DEC!$B$20</c:f>
              <c:strCache>
                <c:ptCount val="1"/>
                <c:pt idx="0">
                  <c:v>Untimely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Timeliness31DEC!$C$19:$L$19</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Timeliness31DEC!$C$20:$L$20</c:f>
              <c:numCache>
                <c:formatCode>General</c:formatCode>
                <c:ptCount val="10"/>
                <c:pt idx="3">
                  <c:v>3</c:v>
                </c:pt>
                <c:pt idx="4">
                  <c:v>4</c:v>
                </c:pt>
                <c:pt idx="5">
                  <c:v>4</c:v>
                </c:pt>
                <c:pt idx="6">
                  <c:v>4</c:v>
                </c:pt>
                <c:pt idx="7">
                  <c:v>4</c:v>
                </c:pt>
                <c:pt idx="8">
                  <c:v>4</c:v>
                </c:pt>
                <c:pt idx="9">
                  <c:v>6</c:v>
                </c:pt>
              </c:numCache>
            </c:numRef>
          </c:val>
        </c:ser>
        <c:ser>
          <c:idx val="1"/>
          <c:order val="1"/>
          <c:tx>
            <c:strRef>
              <c:f>Timeliness31DEC!$B$21</c:f>
              <c:strCache>
                <c:ptCount val="1"/>
                <c:pt idx="0">
                  <c:v>Timely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Timeliness31DEC!$C$19:$L$19</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Timeliness31DEC!$C$21:$L$21</c:f>
              <c:numCache>
                <c:formatCode>General</c:formatCode>
                <c:ptCount val="10"/>
                <c:pt idx="3">
                  <c:v>2</c:v>
                </c:pt>
                <c:pt idx="4">
                  <c:v>2</c:v>
                </c:pt>
                <c:pt idx="5">
                  <c:v>2</c:v>
                </c:pt>
                <c:pt idx="6">
                  <c:v>2</c:v>
                </c:pt>
                <c:pt idx="7">
                  <c:v>2</c:v>
                </c:pt>
                <c:pt idx="8">
                  <c:v>2</c:v>
                </c:pt>
                <c:pt idx="9">
                  <c:v>0</c:v>
                </c:pt>
              </c:numCache>
            </c:numRef>
          </c:val>
        </c:ser>
        <c:dLbls>
          <c:showLegendKey val="0"/>
          <c:showVal val="0"/>
          <c:showCatName val="0"/>
          <c:showSerName val="0"/>
          <c:showPercent val="0"/>
          <c:showBubbleSize val="0"/>
        </c:dLbls>
        <c:gapWidth val="219"/>
        <c:overlap val="-27"/>
        <c:axId val="366944456"/>
        <c:axId val="367335048"/>
      </c:barChart>
      <c:catAx>
        <c:axId val="366944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7335048"/>
        <c:crosses val="autoZero"/>
        <c:auto val="1"/>
        <c:lblAlgn val="ctr"/>
        <c:lblOffset val="100"/>
        <c:noMultiLvlLbl val="0"/>
      </c:catAx>
      <c:valAx>
        <c:axId val="36733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4445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38772094801793416"/>
          <c:y val="0.90553776917645445"/>
          <c:w val="0.26588829052626156"/>
          <c:h val="7.30774152774020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gradFill>
        <a:gsLst>
          <a:gs pos="28342">
            <a:srgbClr val="DEEBF6"/>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NZ" sz="1600" b="1" baseline="0"/>
              <a:t>30 June Year End</a:t>
            </a: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Timeliness30JUNE!$B$26</c:f>
              <c:strCache>
                <c:ptCount val="1"/>
                <c:pt idx="0">
                  <c:v>UNTIMELY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Timeliness30JUNE!$C$25:$L$25</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Timeliness30JUNE!$C$26:$L$26</c:f>
              <c:numCache>
                <c:formatCode>General</c:formatCode>
                <c:ptCount val="10"/>
                <c:pt idx="0">
                  <c:v>0</c:v>
                </c:pt>
                <c:pt idx="1">
                  <c:v>0</c:v>
                </c:pt>
                <c:pt idx="2">
                  <c:v>3</c:v>
                </c:pt>
                <c:pt idx="3">
                  <c:v>6</c:v>
                </c:pt>
                <c:pt idx="4">
                  <c:v>7</c:v>
                </c:pt>
                <c:pt idx="5">
                  <c:v>7</c:v>
                </c:pt>
                <c:pt idx="6">
                  <c:v>7</c:v>
                </c:pt>
                <c:pt idx="7">
                  <c:v>8</c:v>
                </c:pt>
                <c:pt idx="8">
                  <c:v>8</c:v>
                </c:pt>
                <c:pt idx="9">
                  <c:v>7</c:v>
                </c:pt>
              </c:numCache>
            </c:numRef>
          </c:val>
        </c:ser>
        <c:ser>
          <c:idx val="1"/>
          <c:order val="1"/>
          <c:tx>
            <c:strRef>
              <c:f>Timeliness30JUNE!$B$27</c:f>
              <c:strCache>
                <c:ptCount val="1"/>
                <c:pt idx="0">
                  <c:v>Timely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Timeliness30JUNE!$C$25:$L$25</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Timeliness30JUNE!$C$27:$L$27</c:f>
              <c:numCache>
                <c:formatCode>General</c:formatCode>
                <c:ptCount val="10"/>
                <c:pt idx="0">
                  <c:v>0</c:v>
                </c:pt>
                <c:pt idx="1">
                  <c:v>0</c:v>
                </c:pt>
                <c:pt idx="2">
                  <c:v>7</c:v>
                </c:pt>
                <c:pt idx="3">
                  <c:v>4</c:v>
                </c:pt>
                <c:pt idx="4">
                  <c:v>3</c:v>
                </c:pt>
                <c:pt idx="5">
                  <c:v>3</c:v>
                </c:pt>
                <c:pt idx="6">
                  <c:v>3</c:v>
                </c:pt>
                <c:pt idx="7">
                  <c:v>2</c:v>
                </c:pt>
                <c:pt idx="8">
                  <c:v>2</c:v>
                </c:pt>
                <c:pt idx="9">
                  <c:v>3</c:v>
                </c:pt>
              </c:numCache>
            </c:numRef>
          </c:val>
        </c:ser>
        <c:dLbls>
          <c:showLegendKey val="0"/>
          <c:showVal val="1"/>
          <c:showCatName val="0"/>
          <c:showSerName val="0"/>
          <c:showPercent val="0"/>
          <c:showBubbleSize val="0"/>
        </c:dLbls>
        <c:gapWidth val="219"/>
        <c:overlap val="-27"/>
        <c:axId val="368064096"/>
        <c:axId val="368065272"/>
      </c:barChart>
      <c:catAx>
        <c:axId val="36806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8065272"/>
        <c:crosses val="autoZero"/>
        <c:auto val="1"/>
        <c:lblAlgn val="ctr"/>
        <c:lblOffset val="100"/>
        <c:noMultiLvlLbl val="0"/>
      </c:catAx>
      <c:valAx>
        <c:axId val="368065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06409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Entry>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600" b="1" i="0" baseline="0"/>
              <a:t>30 September Year End</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Timeliness30SEPT!$B$17</c:f>
              <c:strCache>
                <c:ptCount val="1"/>
                <c:pt idx="0">
                  <c:v>UNTIMELY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Timeliness30SEPT!$C$16:$L$16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Timeliness30SEPT!$C$17:$L$17</c:f>
              <c:numCache>
                <c:formatCode>General</c:formatCode>
                <c:ptCount val="10"/>
                <c:pt idx="0">
                  <c:v>0</c:v>
                </c:pt>
                <c:pt idx="1">
                  <c:v>0</c:v>
                </c:pt>
                <c:pt idx="2">
                  <c:v>2</c:v>
                </c:pt>
                <c:pt idx="3">
                  <c:v>2</c:v>
                </c:pt>
                <c:pt idx="4">
                  <c:v>7</c:v>
                </c:pt>
                <c:pt idx="5">
                  <c:v>9</c:v>
                </c:pt>
                <c:pt idx="6">
                  <c:v>8</c:v>
                </c:pt>
                <c:pt idx="7">
                  <c:v>6</c:v>
                </c:pt>
                <c:pt idx="8">
                  <c:v>6</c:v>
                </c:pt>
                <c:pt idx="9">
                  <c:v>8</c:v>
                </c:pt>
              </c:numCache>
            </c:numRef>
          </c:val>
        </c:ser>
        <c:ser>
          <c:idx val="1"/>
          <c:order val="1"/>
          <c:tx>
            <c:strRef>
              <c:f>Timeliness30SEPT!$B$18</c:f>
              <c:strCache>
                <c:ptCount val="1"/>
                <c:pt idx="0">
                  <c:v>Timely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Timeliness30SEPT!$C$16:$L$16</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Timeliness30SEPT!$C$18:$L$18</c:f>
              <c:numCache>
                <c:formatCode>General</c:formatCode>
                <c:ptCount val="10"/>
                <c:pt idx="0">
                  <c:v>0</c:v>
                </c:pt>
                <c:pt idx="1">
                  <c:v>0</c:v>
                </c:pt>
                <c:pt idx="2">
                  <c:v>8</c:v>
                </c:pt>
                <c:pt idx="3">
                  <c:v>8</c:v>
                </c:pt>
                <c:pt idx="4">
                  <c:v>3</c:v>
                </c:pt>
                <c:pt idx="5">
                  <c:v>1</c:v>
                </c:pt>
                <c:pt idx="6">
                  <c:v>2</c:v>
                </c:pt>
                <c:pt idx="7">
                  <c:v>4</c:v>
                </c:pt>
                <c:pt idx="8">
                  <c:v>4</c:v>
                </c:pt>
                <c:pt idx="9">
                  <c:v>2</c:v>
                </c:pt>
              </c:numCache>
            </c:numRef>
          </c:val>
        </c:ser>
        <c:dLbls>
          <c:showLegendKey val="0"/>
          <c:showVal val="0"/>
          <c:showCatName val="0"/>
          <c:showSerName val="0"/>
          <c:showPercent val="0"/>
          <c:showBubbleSize val="0"/>
        </c:dLbls>
        <c:gapWidth val="219"/>
        <c:axId val="368058216"/>
        <c:axId val="368059392"/>
      </c:barChart>
      <c:catAx>
        <c:axId val="368058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8059392"/>
        <c:crosses val="autoZero"/>
        <c:auto val="1"/>
        <c:lblAlgn val="ctr"/>
        <c:lblOffset val="100"/>
        <c:noMultiLvlLbl val="0"/>
      </c:catAx>
      <c:valAx>
        <c:axId val="3680593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058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31 July FY</a:t>
            </a:r>
            <a:r>
              <a:rPr lang="en-NZ" b="1" baseline="0"/>
              <a:t>  - Fiji SAI only</a:t>
            </a:r>
          </a:p>
          <a:p>
            <a:pPr>
              <a:defRPr/>
            </a:pPr>
            <a:r>
              <a:rPr lang="en-NZ" b="1" baseline="0"/>
              <a:t>From 31 July 2016</a:t>
            </a:r>
            <a:endParaRPr lang="en-NZ"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886482939632541E-2"/>
          <c:y val="0.15782407407407409"/>
          <c:w val="0.89655796150481193"/>
          <c:h val="0.61498432487605714"/>
        </c:manualLayout>
      </c:layout>
      <c:barChart>
        <c:barDir val="col"/>
        <c:grouping val="clustered"/>
        <c:varyColors val="0"/>
        <c:ser>
          <c:idx val="0"/>
          <c:order val="0"/>
          <c:tx>
            <c:strRef>
              <c:f>'Timeliness31July '!$N$11</c:f>
              <c:strCache>
                <c:ptCount val="1"/>
                <c:pt idx="0">
                  <c:v>2019</c:v>
                </c:pt>
              </c:strCache>
            </c:strRef>
          </c:tx>
          <c:spPr>
            <a:solidFill>
              <a:schemeClr val="accent1"/>
            </a:solidFill>
            <a:ln>
              <a:noFill/>
            </a:ln>
            <a:effectLst/>
          </c:spPr>
          <c:invertIfNegative val="0"/>
          <c:cat>
            <c:strRef>
              <c:f>'Timeliness31July '!$M$12:$M$13</c:f>
              <c:strCache>
                <c:ptCount val="2"/>
                <c:pt idx="0">
                  <c:v>Untimely </c:v>
                </c:pt>
                <c:pt idx="1">
                  <c:v>Timely </c:v>
                </c:pt>
              </c:strCache>
            </c:strRef>
          </c:cat>
          <c:val>
            <c:numRef>
              <c:f>'Timeliness31July '!$N$12:$N$13</c:f>
              <c:numCache>
                <c:formatCode>General</c:formatCode>
                <c:ptCount val="2"/>
              </c:numCache>
            </c:numRef>
          </c:val>
        </c:ser>
        <c:ser>
          <c:idx val="1"/>
          <c:order val="1"/>
          <c:tx>
            <c:strRef>
              <c:f>'Timeliness31July '!$O$11</c:f>
              <c:strCache>
                <c:ptCount val="1"/>
                <c:pt idx="0">
                  <c:v>2018</c:v>
                </c:pt>
              </c:strCache>
            </c:strRef>
          </c:tx>
          <c:spPr>
            <a:solidFill>
              <a:schemeClr val="accent2"/>
            </a:solidFill>
            <a:ln>
              <a:noFill/>
            </a:ln>
            <a:effectLst/>
          </c:spPr>
          <c:invertIfNegative val="0"/>
          <c:cat>
            <c:strRef>
              <c:f>'Timeliness31July '!$M$12:$M$13</c:f>
              <c:strCache>
                <c:ptCount val="2"/>
                <c:pt idx="0">
                  <c:v>Untimely </c:v>
                </c:pt>
                <c:pt idx="1">
                  <c:v>Timely </c:v>
                </c:pt>
              </c:strCache>
            </c:strRef>
          </c:cat>
          <c:val>
            <c:numRef>
              <c:f>'Timeliness31July '!$O$12:$O$13</c:f>
              <c:numCache>
                <c:formatCode>General</c:formatCode>
                <c:ptCount val="2"/>
              </c:numCache>
            </c:numRef>
          </c:val>
        </c:ser>
        <c:ser>
          <c:idx val="2"/>
          <c:order val="2"/>
          <c:tx>
            <c:strRef>
              <c:f>'Timeliness31July '!$P$11</c:f>
              <c:strCache>
                <c:ptCount val="1"/>
                <c:pt idx="0">
                  <c:v>2017</c:v>
                </c:pt>
              </c:strCache>
            </c:strRef>
          </c:tx>
          <c:spPr>
            <a:solidFill>
              <a:schemeClr val="accent3"/>
            </a:solidFill>
            <a:ln>
              <a:noFill/>
            </a:ln>
            <a:effectLst/>
          </c:spPr>
          <c:invertIfNegative val="0"/>
          <c:cat>
            <c:strRef>
              <c:f>'Timeliness31July '!$M$12:$M$13</c:f>
              <c:strCache>
                <c:ptCount val="2"/>
                <c:pt idx="0">
                  <c:v>Untimely </c:v>
                </c:pt>
                <c:pt idx="1">
                  <c:v>Timely </c:v>
                </c:pt>
              </c:strCache>
            </c:strRef>
          </c:cat>
          <c:val>
            <c:numRef>
              <c:f>'Timeliness31July '!$P$12:$P$13</c:f>
              <c:numCache>
                <c:formatCode>General</c:formatCode>
                <c:ptCount val="2"/>
              </c:numCache>
            </c:numRef>
          </c:val>
        </c:ser>
        <c:ser>
          <c:idx val="3"/>
          <c:order val="3"/>
          <c:tx>
            <c:strRef>
              <c:f>'Timeliness31July '!$Q$11</c:f>
              <c:strCache>
                <c:ptCount val="1"/>
                <c:pt idx="0">
                  <c:v>2016</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'Timeliness31July '!$M$12:$M$13</c:f>
              <c:strCache>
                <c:ptCount val="2"/>
                <c:pt idx="0">
                  <c:v>Untimely </c:v>
                </c:pt>
                <c:pt idx="1">
                  <c:v>Timely </c:v>
                </c:pt>
              </c:strCache>
            </c:strRef>
          </c:cat>
          <c:val>
            <c:numRef>
              <c:f>'Timeliness31July '!$Q$12:$Q$13</c:f>
              <c:numCache>
                <c:formatCode>General</c:formatCode>
                <c:ptCount val="2"/>
                <c:pt idx="0">
                  <c:v>1</c:v>
                </c:pt>
                <c:pt idx="1">
                  <c:v>0</c:v>
                </c:pt>
              </c:numCache>
            </c:numRef>
          </c:val>
        </c:ser>
        <c:ser>
          <c:idx val="4"/>
          <c:order val="4"/>
          <c:tx>
            <c:strRef>
              <c:f>'Timeliness31July '!$R$11</c:f>
              <c:strCache>
                <c:ptCount val="1"/>
                <c:pt idx="0">
                  <c:v>2015</c:v>
                </c:pt>
              </c:strCache>
            </c:strRef>
          </c:tx>
          <c:spPr>
            <a:solidFill>
              <a:schemeClr val="accent5"/>
            </a:solidFill>
            <a:ln>
              <a:noFill/>
            </a:ln>
            <a:effectLst/>
          </c:spPr>
          <c:invertIfNegative val="0"/>
          <c:cat>
            <c:strRef>
              <c:f>'Timeliness31July '!$M$12:$M$13</c:f>
              <c:strCache>
                <c:ptCount val="2"/>
                <c:pt idx="0">
                  <c:v>Untimely </c:v>
                </c:pt>
                <c:pt idx="1">
                  <c:v>Timely </c:v>
                </c:pt>
              </c:strCache>
            </c:strRef>
          </c:cat>
          <c:val>
            <c:numRef>
              <c:f>'Timeliness31July '!$R$12:$R$13</c:f>
              <c:numCache>
                <c:formatCode>General</c:formatCode>
                <c:ptCount val="2"/>
              </c:numCache>
            </c:numRef>
          </c:val>
        </c:ser>
        <c:ser>
          <c:idx val="5"/>
          <c:order val="5"/>
          <c:tx>
            <c:strRef>
              <c:f>'Timeliness31July '!$S$11</c:f>
              <c:strCache>
                <c:ptCount val="1"/>
                <c:pt idx="0">
                  <c:v>2014</c:v>
                </c:pt>
              </c:strCache>
            </c:strRef>
          </c:tx>
          <c:spPr>
            <a:solidFill>
              <a:schemeClr val="accent6"/>
            </a:solidFill>
            <a:ln>
              <a:noFill/>
            </a:ln>
            <a:effectLst/>
          </c:spPr>
          <c:invertIfNegative val="0"/>
          <c:cat>
            <c:strRef>
              <c:f>'Timeliness31July '!$M$12:$M$13</c:f>
              <c:strCache>
                <c:ptCount val="2"/>
                <c:pt idx="0">
                  <c:v>Untimely </c:v>
                </c:pt>
                <c:pt idx="1">
                  <c:v>Timely </c:v>
                </c:pt>
              </c:strCache>
            </c:strRef>
          </c:cat>
          <c:val>
            <c:numRef>
              <c:f>'Timeliness31July '!$S$12:$S$13</c:f>
              <c:numCache>
                <c:formatCode>General</c:formatCode>
                <c:ptCount val="2"/>
              </c:numCache>
            </c:numRef>
          </c:val>
        </c:ser>
        <c:ser>
          <c:idx val="6"/>
          <c:order val="6"/>
          <c:tx>
            <c:strRef>
              <c:f>'Timeliness31July '!$T$11</c:f>
              <c:strCache>
                <c:ptCount val="1"/>
                <c:pt idx="0">
                  <c:v>2013</c:v>
                </c:pt>
              </c:strCache>
            </c:strRef>
          </c:tx>
          <c:spPr>
            <a:solidFill>
              <a:schemeClr val="accent1">
                <a:lumMod val="60000"/>
              </a:schemeClr>
            </a:solidFill>
            <a:ln>
              <a:noFill/>
            </a:ln>
            <a:effectLst/>
          </c:spPr>
          <c:invertIfNegative val="0"/>
          <c:cat>
            <c:strRef>
              <c:f>'Timeliness31July '!$M$12:$M$13</c:f>
              <c:strCache>
                <c:ptCount val="2"/>
                <c:pt idx="0">
                  <c:v>Untimely </c:v>
                </c:pt>
                <c:pt idx="1">
                  <c:v>Timely </c:v>
                </c:pt>
              </c:strCache>
            </c:strRef>
          </c:cat>
          <c:val>
            <c:numRef>
              <c:f>'Timeliness31July '!$T$12:$T$13</c:f>
              <c:numCache>
                <c:formatCode>General</c:formatCode>
                <c:ptCount val="2"/>
              </c:numCache>
            </c:numRef>
          </c:val>
        </c:ser>
        <c:ser>
          <c:idx val="7"/>
          <c:order val="7"/>
          <c:tx>
            <c:strRef>
              <c:f>'Timeliness31July '!$U$11</c:f>
              <c:strCache>
                <c:ptCount val="1"/>
                <c:pt idx="0">
                  <c:v>2012</c:v>
                </c:pt>
              </c:strCache>
            </c:strRef>
          </c:tx>
          <c:spPr>
            <a:solidFill>
              <a:schemeClr val="accent2">
                <a:lumMod val="60000"/>
              </a:schemeClr>
            </a:solidFill>
            <a:ln>
              <a:noFill/>
            </a:ln>
            <a:effectLst/>
          </c:spPr>
          <c:invertIfNegative val="0"/>
          <c:cat>
            <c:strRef>
              <c:f>'Timeliness31July '!$M$12:$M$13</c:f>
              <c:strCache>
                <c:ptCount val="2"/>
                <c:pt idx="0">
                  <c:v>Untimely </c:v>
                </c:pt>
                <c:pt idx="1">
                  <c:v>Timely </c:v>
                </c:pt>
              </c:strCache>
            </c:strRef>
          </c:cat>
          <c:val>
            <c:numRef>
              <c:f>'Timeliness31July '!$U$12:$U$13</c:f>
              <c:numCache>
                <c:formatCode>General</c:formatCode>
                <c:ptCount val="2"/>
              </c:numCache>
            </c:numRef>
          </c:val>
        </c:ser>
        <c:ser>
          <c:idx val="8"/>
          <c:order val="8"/>
          <c:tx>
            <c:strRef>
              <c:f>'Timeliness31July '!$V$11</c:f>
              <c:strCache>
                <c:ptCount val="1"/>
                <c:pt idx="0">
                  <c:v>2011</c:v>
                </c:pt>
              </c:strCache>
            </c:strRef>
          </c:tx>
          <c:spPr>
            <a:solidFill>
              <a:schemeClr val="accent3">
                <a:lumMod val="60000"/>
              </a:schemeClr>
            </a:solidFill>
            <a:ln>
              <a:noFill/>
            </a:ln>
            <a:effectLst/>
          </c:spPr>
          <c:invertIfNegative val="0"/>
          <c:cat>
            <c:strRef>
              <c:f>'Timeliness31July '!$M$12:$M$13</c:f>
              <c:strCache>
                <c:ptCount val="2"/>
                <c:pt idx="0">
                  <c:v>Untimely </c:v>
                </c:pt>
                <c:pt idx="1">
                  <c:v>Timely </c:v>
                </c:pt>
              </c:strCache>
            </c:strRef>
          </c:cat>
          <c:val>
            <c:numRef>
              <c:f>'Timeliness31July '!$V$12:$V$13</c:f>
              <c:numCache>
                <c:formatCode>General</c:formatCode>
                <c:ptCount val="2"/>
              </c:numCache>
            </c:numRef>
          </c:val>
        </c:ser>
        <c:ser>
          <c:idx val="9"/>
          <c:order val="9"/>
          <c:tx>
            <c:strRef>
              <c:f>'Timeliness31July '!$W$11</c:f>
              <c:strCache>
                <c:ptCount val="1"/>
                <c:pt idx="0">
                  <c:v>2010</c:v>
                </c:pt>
              </c:strCache>
            </c:strRef>
          </c:tx>
          <c:spPr>
            <a:solidFill>
              <a:schemeClr val="accent4">
                <a:lumMod val="60000"/>
              </a:schemeClr>
            </a:solidFill>
            <a:ln>
              <a:noFill/>
            </a:ln>
            <a:effectLst/>
          </c:spPr>
          <c:invertIfNegative val="0"/>
          <c:cat>
            <c:strRef>
              <c:f>'Timeliness31July '!$M$12:$M$13</c:f>
              <c:strCache>
                <c:ptCount val="2"/>
                <c:pt idx="0">
                  <c:v>Untimely </c:v>
                </c:pt>
                <c:pt idx="1">
                  <c:v>Timely </c:v>
                </c:pt>
              </c:strCache>
            </c:strRef>
          </c:cat>
          <c:val>
            <c:numRef>
              <c:f>'Timeliness31July '!$W$12:$W$13</c:f>
              <c:numCache>
                <c:formatCode>General</c:formatCode>
                <c:ptCount val="2"/>
              </c:numCache>
            </c:numRef>
          </c:val>
        </c:ser>
        <c:dLbls>
          <c:showLegendKey val="0"/>
          <c:showVal val="0"/>
          <c:showCatName val="0"/>
          <c:showSerName val="0"/>
          <c:showPercent val="0"/>
          <c:showBubbleSize val="0"/>
        </c:dLbls>
        <c:gapWidth val="219"/>
        <c:overlap val="-27"/>
        <c:axId val="368064488"/>
        <c:axId val="368059784"/>
      </c:barChart>
      <c:catAx>
        <c:axId val="368064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368059784"/>
        <c:crosses val="autoZero"/>
        <c:auto val="1"/>
        <c:lblAlgn val="ctr"/>
        <c:lblOffset val="100"/>
        <c:noMultiLvlLbl val="0"/>
      </c:catAx>
      <c:valAx>
        <c:axId val="3680597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80644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NZ" sz="1600" b="1"/>
              <a:t>31 December</a:t>
            </a:r>
            <a:r>
              <a:rPr lang="en-NZ" sz="1600" b="1" baseline="0"/>
              <a:t> Year End</a:t>
            </a:r>
            <a:endParaRPr lang="en-NZ" sz="1600"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396997682821656E-2"/>
          <c:y val="0.11811064864296011"/>
          <c:w val="0.94560300231717831"/>
          <c:h val="0.70939717904082755"/>
        </c:manualLayout>
      </c:layout>
      <c:barChart>
        <c:barDir val="col"/>
        <c:grouping val="clustered"/>
        <c:varyColors val="0"/>
        <c:ser>
          <c:idx val="0"/>
          <c:order val="0"/>
          <c:tx>
            <c:strRef>
              <c:f>Timeliness31DEC!$B$20</c:f>
              <c:strCache>
                <c:ptCount val="1"/>
                <c:pt idx="0">
                  <c:v>Untimely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Timeliness31DEC!$C$19:$L$19</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Timeliness31DEC!$C$20:$L$20</c:f>
              <c:numCache>
                <c:formatCode>General</c:formatCode>
                <c:ptCount val="10"/>
                <c:pt idx="3">
                  <c:v>3</c:v>
                </c:pt>
                <c:pt idx="4">
                  <c:v>4</c:v>
                </c:pt>
                <c:pt idx="5">
                  <c:v>4</c:v>
                </c:pt>
                <c:pt idx="6">
                  <c:v>4</c:v>
                </c:pt>
                <c:pt idx="7">
                  <c:v>4</c:v>
                </c:pt>
                <c:pt idx="8">
                  <c:v>4</c:v>
                </c:pt>
                <c:pt idx="9">
                  <c:v>6</c:v>
                </c:pt>
              </c:numCache>
            </c:numRef>
          </c:val>
        </c:ser>
        <c:ser>
          <c:idx val="1"/>
          <c:order val="1"/>
          <c:tx>
            <c:strRef>
              <c:f>Timeliness31DEC!$B$21</c:f>
              <c:strCache>
                <c:ptCount val="1"/>
                <c:pt idx="0">
                  <c:v>Timely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Timeliness31DEC!$C$19:$L$19</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Timeliness31DEC!$C$21:$L$21</c:f>
              <c:numCache>
                <c:formatCode>General</c:formatCode>
                <c:ptCount val="10"/>
                <c:pt idx="3">
                  <c:v>2</c:v>
                </c:pt>
                <c:pt idx="4">
                  <c:v>2</c:v>
                </c:pt>
                <c:pt idx="5">
                  <c:v>2</c:v>
                </c:pt>
                <c:pt idx="6">
                  <c:v>2</c:v>
                </c:pt>
                <c:pt idx="7">
                  <c:v>2</c:v>
                </c:pt>
                <c:pt idx="8">
                  <c:v>2</c:v>
                </c:pt>
                <c:pt idx="9">
                  <c:v>0</c:v>
                </c:pt>
              </c:numCache>
            </c:numRef>
          </c:val>
        </c:ser>
        <c:dLbls>
          <c:showLegendKey val="0"/>
          <c:showVal val="0"/>
          <c:showCatName val="0"/>
          <c:showSerName val="0"/>
          <c:showPercent val="0"/>
          <c:showBubbleSize val="0"/>
        </c:dLbls>
        <c:gapWidth val="219"/>
        <c:overlap val="-27"/>
        <c:axId val="368061744"/>
        <c:axId val="368062136"/>
      </c:barChart>
      <c:catAx>
        <c:axId val="368061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68062136"/>
        <c:crosses val="autoZero"/>
        <c:auto val="1"/>
        <c:lblAlgn val="ctr"/>
        <c:lblOffset val="100"/>
        <c:noMultiLvlLbl val="0"/>
      </c:catAx>
      <c:valAx>
        <c:axId val="3680621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80617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6241475924539378"/>
          <c:y val="0.91518812860241683"/>
          <c:w val="0.64737251031275544"/>
          <c:h val="7.30774152774020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gradFill>
        <a:gsLst>
          <a:gs pos="28342">
            <a:srgbClr val="DEEBF6"/>
          </a:gs>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NZ" sz="1600" b="1"/>
              <a:t>Total Pacific SAIS = 20 members FY</a:t>
            </a:r>
          </a:p>
        </c:rich>
      </c:tx>
      <c:layout>
        <c:manualLayout>
          <c:xMode val="edge"/>
          <c:yMode val="edge"/>
          <c:x val="0.2499582920305983"/>
          <c:y val="1.8724927238176439E-2"/>
        </c:manualLayout>
      </c:layout>
      <c:overlay val="0"/>
      <c:spPr>
        <a:noFill/>
        <a:ln>
          <a:noFill/>
        </a:ln>
        <a:effectLst/>
      </c:spPr>
    </c:title>
    <c:autoTitleDeleted val="0"/>
    <c:plotArea>
      <c:layout>
        <c:manualLayout>
          <c:layoutTarget val="inner"/>
          <c:xMode val="edge"/>
          <c:yMode val="edge"/>
          <c:x val="0.25095819716483048"/>
          <c:y val="0.24047571199544363"/>
          <c:w val="0.4636897934511654"/>
          <c:h val="0.75952428800455629"/>
        </c:manualLayout>
      </c:layout>
      <c:pieChart>
        <c:varyColors val="1"/>
        <c:ser>
          <c:idx val="0"/>
          <c:order val="0"/>
          <c:tx>
            <c:strRef>
              <c:f>'%YEND'!$C$4</c:f>
              <c:strCache>
                <c:ptCount val="1"/>
                <c:pt idx="0">
                  <c:v>Total Pacific SAIS</c:v>
                </c:pt>
              </c:strCache>
            </c:strRef>
          </c:tx>
          <c:explosion val="3"/>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dPt>
            <c:idx val="2"/>
            <c:bubble3D val="0"/>
            <c:spPr>
              <a:solidFill>
                <a:schemeClr val="accent4"/>
              </a:solidFill>
              <a:ln w="19050">
                <a:solidFill>
                  <a:schemeClr val="lt1"/>
                </a:solidFill>
              </a:ln>
              <a:effectLst/>
            </c:spPr>
          </c:dPt>
          <c:dLbls>
            <c:dLbl>
              <c:idx val="1"/>
              <c:layout>
                <c:manualLayout>
                  <c:x val="-7.4698516418842693E-3"/>
                  <c:y val="-0.22626714249109686"/>
                </c:manualLayout>
              </c:layout>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2"/>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'%YEND'!$D$3:$F$3</c:f>
              <c:strCache>
                <c:ptCount val="3"/>
                <c:pt idx="0">
                  <c:v>30 June (4 SAIs)</c:v>
                </c:pt>
                <c:pt idx="1">
                  <c:v>30 Sept (10 SAIs) </c:v>
                </c:pt>
                <c:pt idx="2">
                  <c:v>31 Dec (6 SAIs) </c:v>
                </c:pt>
              </c:strCache>
            </c:strRef>
          </c:cat>
          <c:val>
            <c:numRef>
              <c:f>'%YEND'!$D$4:$F$4</c:f>
              <c:numCache>
                <c:formatCode>0%</c:formatCode>
                <c:ptCount val="3"/>
                <c:pt idx="0">
                  <c:v>0.2</c:v>
                </c:pt>
                <c:pt idx="1">
                  <c:v>0.5</c:v>
                </c:pt>
                <c:pt idx="2">
                  <c:v>0.3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0"/>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egendEntry>
        <c:idx val="2"/>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7.9634418988712416E-2"/>
          <c:y val="0.54030420811628288"/>
          <c:w val="0.13247080018780794"/>
          <c:h val="0.41636136181872718"/>
        </c:manualLayout>
      </c:layout>
      <c:overlay val="0"/>
      <c:spPr>
        <a:solidFill>
          <a:srgbClr val="FFFF00"/>
        </a:solid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Total SAIs =28</a:t>
            </a:r>
            <a:r>
              <a:rPr lang="en-US" baseline="0"/>
              <a:t> members</a:t>
            </a:r>
            <a:endParaRPr lang="en-US"/>
          </a:p>
        </c:rich>
      </c:tx>
      <c:layout>
        <c:manualLayout>
          <c:xMode val="edge"/>
          <c:yMode val="edge"/>
          <c:x val="0.21160411198600174"/>
          <c:y val="1.8518518518518517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tx>
            <c:strRef>
              <c:f>'%YEND'!$C$2</c:f>
              <c:strCache>
                <c:ptCount val="1"/>
                <c:pt idx="0">
                  <c:v>Total SAIs</c:v>
                </c:pt>
              </c:strCache>
            </c:strRef>
          </c:tx>
          <c:dPt>
            <c:idx val="0"/>
            <c:bubble3D val="0"/>
            <c:spPr>
              <a:solidFill>
                <a:schemeClr val="accent6"/>
              </a:solidFill>
              <a:ln>
                <a:noFill/>
              </a:ln>
              <a:effectLst>
                <a:outerShdw blurRad="254000" sx="102000" sy="102000" algn="ctr" rotWithShape="0">
                  <a:prstClr val="black">
                    <a:alpha val="20000"/>
                  </a:prstClr>
                </a:outerShdw>
              </a:effectLst>
            </c:spPr>
          </c:dPt>
          <c:dPt>
            <c:idx val="1"/>
            <c:bubble3D val="0"/>
            <c:spPr>
              <a:solidFill>
                <a:schemeClr val="accent5"/>
              </a:solidFill>
              <a:ln>
                <a:noFill/>
              </a:ln>
              <a:effectLst>
                <a:outerShdw blurRad="254000" sx="102000" sy="102000" algn="ctr" rotWithShape="0">
                  <a:prstClr val="black">
                    <a:alpha val="20000"/>
                  </a:prstClr>
                </a:outerShdw>
              </a:effectLst>
            </c:spPr>
          </c:dPt>
          <c:dPt>
            <c:idx val="2"/>
            <c:bubble3D val="0"/>
            <c:spPr>
              <a:solidFill>
                <a:schemeClr val="accent4"/>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'%YEND'!$D$1:$F$1</c:f>
              <c:strCache>
                <c:ptCount val="3"/>
                <c:pt idx="0">
                  <c:v>30 June (10 SAIs)</c:v>
                </c:pt>
                <c:pt idx="1">
                  <c:v>30 Sept (10 SAIs) </c:v>
                </c:pt>
                <c:pt idx="2">
                  <c:v>31 Dec (8 SAIs) </c:v>
                </c:pt>
              </c:strCache>
            </c:strRef>
          </c:cat>
          <c:val>
            <c:numRef>
              <c:f>'%YEND'!$D$2:$F$2</c:f>
              <c:numCache>
                <c:formatCode>0%</c:formatCode>
                <c:ptCount val="3"/>
                <c:pt idx="0">
                  <c:v>0.35714285714285715</c:v>
                </c:pt>
                <c:pt idx="1">
                  <c:v>0.35714285714285715</c:v>
                </c:pt>
                <c:pt idx="2">
                  <c:v>0.2857142857142857</c:v>
                </c:pt>
              </c:numCache>
            </c:numRef>
          </c:val>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385614707123203"/>
          <c:y val="0.27247557596967048"/>
          <c:w val="0.36421635062331292"/>
          <c:h val="0.5614147710702829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6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NZ" b="1"/>
              <a:t>Total Pacific SAIS = 20 members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095819716483048"/>
          <c:y val="0.24047571199544363"/>
          <c:w val="0.4636897934511654"/>
          <c:h val="0.75952428800455629"/>
        </c:manualLayout>
      </c:layout>
      <c:pieChart>
        <c:varyColors val="1"/>
        <c:ser>
          <c:idx val="0"/>
          <c:order val="0"/>
          <c:tx>
            <c:strRef>
              <c:f>'%YEND'!$C$4</c:f>
              <c:strCache>
                <c:ptCount val="1"/>
                <c:pt idx="0">
                  <c:v>Total Pacific SAIS</c:v>
                </c:pt>
              </c:strCache>
            </c:strRef>
          </c:tx>
          <c:dPt>
            <c:idx val="0"/>
            <c:bubble3D val="0"/>
            <c:spPr>
              <a:solidFill>
                <a:schemeClr val="accent6"/>
              </a:solidFill>
              <a:ln w="19050">
                <a:solidFill>
                  <a:schemeClr val="lt1"/>
                </a:solidFill>
              </a:ln>
              <a:effectLst/>
            </c:spPr>
          </c:dPt>
          <c:dPt>
            <c:idx val="1"/>
            <c:bubble3D val="0"/>
            <c:spPr>
              <a:solidFill>
                <a:schemeClr val="accent5"/>
              </a:solidFill>
              <a:ln w="19050">
                <a:solidFill>
                  <a:schemeClr val="lt1"/>
                </a:solidFill>
              </a:ln>
              <a:effectLst/>
            </c:spPr>
          </c:dPt>
          <c:dPt>
            <c:idx val="2"/>
            <c:bubble3D val="0"/>
            <c:spPr>
              <a:solidFill>
                <a:schemeClr val="accent4"/>
              </a:solidFill>
              <a:ln w="19050">
                <a:solidFill>
                  <a:schemeClr val="lt1"/>
                </a:solidFill>
              </a:ln>
              <a:effectLst/>
            </c:spPr>
          </c:dPt>
          <c:dLbls>
            <c:dLbl>
              <c:idx val="2"/>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'%YEND'!$D$3:$F$3</c:f>
              <c:strCache>
                <c:ptCount val="3"/>
                <c:pt idx="0">
                  <c:v>30 June (4 SAIs)</c:v>
                </c:pt>
                <c:pt idx="1">
                  <c:v>30 Sept (10 SAIs) </c:v>
                </c:pt>
                <c:pt idx="2">
                  <c:v>31 Dec (6 SAIs) </c:v>
                </c:pt>
              </c:strCache>
            </c:strRef>
          </c:cat>
          <c:val>
            <c:numRef>
              <c:f>'%YEND'!$D$4:$F$4</c:f>
              <c:numCache>
                <c:formatCode>0%</c:formatCode>
                <c:ptCount val="3"/>
                <c:pt idx="0">
                  <c:v>0.2</c:v>
                </c:pt>
                <c:pt idx="1">
                  <c:v>0.5</c:v>
                </c:pt>
                <c:pt idx="2">
                  <c:v>0.3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
          <c:y val="1.5179352580927386E-2"/>
          <c:w val="0.2160555037610313"/>
          <c:h val="0.5958846490342554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NZ" sz="2000" b="1"/>
              <a:t>30 June Year End</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Timeliness30JUNE!$B$26</c:f>
              <c:strCache>
                <c:ptCount val="1"/>
                <c:pt idx="0">
                  <c:v>UNTIMELY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Timeliness30JUNE!$C$25:$L$25</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Timeliness30JUNE!$C$26:$L$26</c:f>
              <c:numCache>
                <c:formatCode>General</c:formatCode>
                <c:ptCount val="10"/>
                <c:pt idx="0">
                  <c:v>0</c:v>
                </c:pt>
                <c:pt idx="1">
                  <c:v>0</c:v>
                </c:pt>
                <c:pt idx="2">
                  <c:v>3</c:v>
                </c:pt>
                <c:pt idx="3">
                  <c:v>6</c:v>
                </c:pt>
                <c:pt idx="4">
                  <c:v>7</c:v>
                </c:pt>
                <c:pt idx="5">
                  <c:v>7</c:v>
                </c:pt>
                <c:pt idx="6">
                  <c:v>7</c:v>
                </c:pt>
                <c:pt idx="7">
                  <c:v>8</c:v>
                </c:pt>
                <c:pt idx="8">
                  <c:v>8</c:v>
                </c:pt>
                <c:pt idx="9">
                  <c:v>7</c:v>
                </c:pt>
              </c:numCache>
            </c:numRef>
          </c:val>
        </c:ser>
        <c:ser>
          <c:idx val="1"/>
          <c:order val="1"/>
          <c:tx>
            <c:strRef>
              <c:f>Timeliness30JUNE!$B$27</c:f>
              <c:strCache>
                <c:ptCount val="1"/>
                <c:pt idx="0">
                  <c:v>Timely</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Timeliness30JUNE!$C$25:$L$25</c:f>
              <c:numCache>
                <c:formatCode>General</c:formatCode>
                <c:ptCount val="10"/>
                <c:pt idx="0">
                  <c:v>2019</c:v>
                </c:pt>
                <c:pt idx="1">
                  <c:v>2018</c:v>
                </c:pt>
                <c:pt idx="2">
                  <c:v>2017</c:v>
                </c:pt>
                <c:pt idx="3">
                  <c:v>2016</c:v>
                </c:pt>
                <c:pt idx="4">
                  <c:v>2015</c:v>
                </c:pt>
                <c:pt idx="5">
                  <c:v>2014</c:v>
                </c:pt>
                <c:pt idx="6">
                  <c:v>2013</c:v>
                </c:pt>
                <c:pt idx="7">
                  <c:v>2012</c:v>
                </c:pt>
                <c:pt idx="8">
                  <c:v>2011</c:v>
                </c:pt>
                <c:pt idx="9">
                  <c:v>2010</c:v>
                </c:pt>
              </c:numCache>
            </c:numRef>
          </c:cat>
          <c:val>
            <c:numRef>
              <c:f>Timeliness30JUNE!$C$27:$L$27</c:f>
              <c:numCache>
                <c:formatCode>General</c:formatCode>
                <c:ptCount val="10"/>
                <c:pt idx="0">
                  <c:v>0</c:v>
                </c:pt>
                <c:pt idx="1">
                  <c:v>0</c:v>
                </c:pt>
                <c:pt idx="2">
                  <c:v>7</c:v>
                </c:pt>
                <c:pt idx="3">
                  <c:v>4</c:v>
                </c:pt>
                <c:pt idx="4">
                  <c:v>3</c:v>
                </c:pt>
                <c:pt idx="5">
                  <c:v>3</c:v>
                </c:pt>
                <c:pt idx="6">
                  <c:v>3</c:v>
                </c:pt>
                <c:pt idx="7">
                  <c:v>2</c:v>
                </c:pt>
                <c:pt idx="8">
                  <c:v>2</c:v>
                </c:pt>
                <c:pt idx="9">
                  <c:v>3</c:v>
                </c:pt>
              </c:numCache>
            </c:numRef>
          </c:val>
        </c:ser>
        <c:dLbls>
          <c:showLegendKey val="0"/>
          <c:showVal val="1"/>
          <c:showCatName val="0"/>
          <c:showSerName val="0"/>
          <c:showPercent val="0"/>
          <c:showBubbleSize val="0"/>
        </c:dLbls>
        <c:gapWidth val="219"/>
        <c:overlap val="-27"/>
        <c:axId val="366950336"/>
        <c:axId val="366947200"/>
      </c:barChart>
      <c:catAx>
        <c:axId val="36695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66947200"/>
        <c:crosses val="autoZero"/>
        <c:auto val="1"/>
        <c:lblAlgn val="ctr"/>
        <c:lblOffset val="100"/>
        <c:noMultiLvlLbl val="0"/>
      </c:catAx>
      <c:valAx>
        <c:axId val="366947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95033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Entry>
      <c:overlay val="0"/>
      <c:spPr>
        <a:noFill/>
        <a:ln>
          <a:noFill/>
        </a:ln>
        <a:effectLst/>
      </c:spPr>
      <c:txPr>
        <a:bodyPr rot="0" spcFirstLastPara="1" vertOverflow="ellipsis" vert="horz" wrap="square" anchor="ctr" anchorCtr="1"/>
        <a:lstStyle/>
        <a:p>
          <a:pPr>
            <a:defRPr sz="2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242181</xdr:colOff>
      <xdr:row>1</xdr:row>
      <xdr:rowOff>22799</xdr:rowOff>
    </xdr:from>
    <xdr:to>
      <xdr:col>2</xdr:col>
      <xdr:colOff>501755</xdr:colOff>
      <xdr:row>6</xdr:row>
      <xdr:rowOff>114758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2181" y="206413"/>
          <a:ext cx="1261803" cy="1254851"/>
        </a:xfrm>
        <a:prstGeom prst="rect">
          <a:avLst/>
        </a:prstGeom>
      </xdr:spPr>
    </xdr:pic>
    <xdr:clientData/>
  </xdr:twoCellAnchor>
  <xdr:twoCellAnchor>
    <xdr:from>
      <xdr:col>8</xdr:col>
      <xdr:colOff>354807</xdr:colOff>
      <xdr:row>2</xdr:row>
      <xdr:rowOff>142875</xdr:rowOff>
    </xdr:from>
    <xdr:to>
      <xdr:col>9</xdr:col>
      <xdr:colOff>411957</xdr:colOff>
      <xdr:row>7</xdr:row>
      <xdr:rowOff>95250</xdr:rowOff>
    </xdr:to>
    <xdr:sp macro="" textlink="">
      <xdr:nvSpPr>
        <xdr:cNvPr id="3" name="Right Brace 2"/>
        <xdr:cNvSpPr/>
      </xdr:nvSpPr>
      <xdr:spPr>
        <a:xfrm>
          <a:off x="5212557" y="595313"/>
          <a:ext cx="664369" cy="10953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NZ"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918634</xdr:colOff>
      <xdr:row>16</xdr:row>
      <xdr:rowOff>42333</xdr:rowOff>
    </xdr:from>
    <xdr:to>
      <xdr:col>17</xdr:col>
      <xdr:colOff>886810</xdr:colOff>
      <xdr:row>36</xdr:row>
      <xdr:rowOff>10948</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41041</xdr:colOff>
      <xdr:row>4</xdr:row>
      <xdr:rowOff>177179</xdr:rowOff>
    </xdr:from>
    <xdr:to>
      <xdr:col>34</xdr:col>
      <xdr:colOff>425915</xdr:colOff>
      <xdr:row>14</xdr:row>
      <xdr:rowOff>139390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10</xdr:row>
      <xdr:rowOff>0</xdr:rowOff>
    </xdr:from>
    <xdr:to>
      <xdr:col>1</xdr:col>
      <xdr:colOff>209550</xdr:colOff>
      <xdr:row>10</xdr:row>
      <xdr:rowOff>0</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16611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306552</xdr:colOff>
      <xdr:row>13</xdr:row>
      <xdr:rowOff>72989</xdr:rowOff>
    </xdr:from>
    <xdr:to>
      <xdr:col>16</xdr:col>
      <xdr:colOff>693391</xdr:colOff>
      <xdr:row>32</xdr:row>
      <xdr:rowOff>92681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38100</xdr:colOff>
      <xdr:row>7</xdr:row>
      <xdr:rowOff>0</xdr:rowOff>
    </xdr:from>
    <xdr:to>
      <xdr:col>1</xdr:col>
      <xdr:colOff>209550</xdr:colOff>
      <xdr:row>7</xdr:row>
      <xdr:rowOff>0</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16611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24808</xdr:colOff>
      <xdr:row>13</xdr:row>
      <xdr:rowOff>116159</xdr:rowOff>
    </xdr:from>
    <xdr:to>
      <xdr:col>15</xdr:col>
      <xdr:colOff>735672</xdr:colOff>
      <xdr:row>29</xdr:row>
      <xdr:rowOff>193599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8</xdr:row>
      <xdr:rowOff>0</xdr:rowOff>
    </xdr:from>
    <xdr:to>
      <xdr:col>0</xdr:col>
      <xdr:colOff>209550</xdr:colOff>
      <xdr:row>8</xdr:row>
      <xdr:rowOff>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14045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29</xdr:row>
      <xdr:rowOff>0</xdr:rowOff>
    </xdr:from>
    <xdr:to>
      <xdr:col>0</xdr:col>
      <xdr:colOff>209550</xdr:colOff>
      <xdr:row>29</xdr:row>
      <xdr:rowOff>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650" y="84963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8</xdr:row>
      <xdr:rowOff>0</xdr:rowOff>
    </xdr:from>
    <xdr:to>
      <xdr:col>0</xdr:col>
      <xdr:colOff>209550</xdr:colOff>
      <xdr:row>8</xdr:row>
      <xdr:rowOff>0</xdr:rowOff>
    </xdr:to>
    <xdr:pic>
      <xdr:nvPicPr>
        <xdr:cNvPr id="1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85725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57287</xdr:colOff>
      <xdr:row>0</xdr:row>
      <xdr:rowOff>0</xdr:rowOff>
    </xdr:from>
    <xdr:to>
      <xdr:col>0</xdr:col>
      <xdr:colOff>814284</xdr:colOff>
      <xdr:row>2</xdr:row>
      <xdr:rowOff>107950</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87" y="0"/>
          <a:ext cx="756997" cy="774700"/>
        </a:xfrm>
        <a:prstGeom prst="rect">
          <a:avLst/>
        </a:prstGeom>
      </xdr:spPr>
    </xdr:pic>
    <xdr:clientData/>
  </xdr:twoCellAnchor>
  <xdr:twoCellAnchor>
    <xdr:from>
      <xdr:col>13</xdr:col>
      <xdr:colOff>764176</xdr:colOff>
      <xdr:row>0</xdr:row>
      <xdr:rowOff>335407</xdr:rowOff>
    </xdr:from>
    <xdr:to>
      <xdr:col>20</xdr:col>
      <xdr:colOff>549981</xdr:colOff>
      <xdr:row>19</xdr:row>
      <xdr:rowOff>67172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9203</xdr:colOff>
      <xdr:row>22</xdr:row>
      <xdr:rowOff>0</xdr:rowOff>
    </xdr:from>
    <xdr:to>
      <xdr:col>6</xdr:col>
      <xdr:colOff>303696</xdr:colOff>
      <xdr:row>35</xdr:row>
      <xdr:rowOff>156449</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9202</xdr:colOff>
      <xdr:row>36</xdr:row>
      <xdr:rowOff>36812</xdr:rowOff>
    </xdr:from>
    <xdr:to>
      <xdr:col>6</xdr:col>
      <xdr:colOff>312899</xdr:colOff>
      <xdr:row>77</xdr:row>
      <xdr:rowOff>156449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27608</xdr:colOff>
      <xdr:row>22</xdr:row>
      <xdr:rowOff>257681</xdr:rowOff>
    </xdr:from>
    <xdr:to>
      <xdr:col>12</xdr:col>
      <xdr:colOff>920289</xdr:colOff>
      <xdr:row>34</xdr:row>
      <xdr:rowOff>193261</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823818</xdr:colOff>
      <xdr:row>36</xdr:row>
      <xdr:rowOff>64271</xdr:rowOff>
    </xdr:from>
    <xdr:to>
      <xdr:col>12</xdr:col>
      <xdr:colOff>866855</xdr:colOff>
      <xdr:row>81</xdr:row>
      <xdr:rowOff>13210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5</xdr:row>
      <xdr:rowOff>0</xdr:rowOff>
    </xdr:from>
    <xdr:to>
      <xdr:col>9</xdr:col>
      <xdr:colOff>12700</xdr:colOff>
      <xdr:row>27</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1104901</xdr:colOff>
      <xdr:row>26</xdr:row>
      <xdr:rowOff>6349</xdr:rowOff>
    </xdr:from>
    <xdr:to>
      <xdr:col>11</xdr:col>
      <xdr:colOff>228601</xdr:colOff>
      <xdr:row>30</xdr:row>
      <xdr:rowOff>177800</xdr:rowOff>
    </xdr:to>
    <xdr:sp macro="" textlink="">
      <xdr:nvSpPr>
        <xdr:cNvPr id="3" name="Right Brace 2"/>
        <xdr:cNvSpPr/>
      </xdr:nvSpPr>
      <xdr:spPr>
        <a:xfrm>
          <a:off x="7200901" y="6115049"/>
          <a:ext cx="901700" cy="933451"/>
        </a:xfrm>
        <a:prstGeom prst="rightBrace">
          <a:avLst/>
        </a:prstGeom>
        <a:solidFill>
          <a:schemeClr val="accent1">
            <a:lumMod val="20000"/>
            <a:lumOff val="80000"/>
          </a:schemeClr>
        </a:solidFill>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NZ" sz="1100"/>
        </a:p>
      </xdr:txBody>
    </xdr:sp>
    <xdr:clientData/>
  </xdr:twoCellAnchor>
  <xdr:twoCellAnchor editAs="oneCell">
    <xdr:from>
      <xdr:col>15</xdr:col>
      <xdr:colOff>79375</xdr:colOff>
      <xdr:row>12</xdr:row>
      <xdr:rowOff>3174</xdr:rowOff>
    </xdr:from>
    <xdr:to>
      <xdr:col>22</xdr:col>
      <xdr:colOff>69851</xdr:colOff>
      <xdr:row>20</xdr:row>
      <xdr:rowOff>41274</xdr:rowOff>
    </xdr:to>
    <xdr:pic>
      <xdr:nvPicPr>
        <xdr:cNvPr id="4" name="Picture 3"/>
        <xdr:cNvPicPr>
          <a:picLocks noChangeAspect="1"/>
        </xdr:cNvPicPr>
      </xdr:nvPicPr>
      <xdr:blipFill rotWithShape="1">
        <a:blip xmlns:r="http://schemas.openxmlformats.org/officeDocument/2006/relationships" r:embed="rId2"/>
        <a:srcRect t="11273" r="15978" b="1"/>
        <a:stretch/>
      </xdr:blipFill>
      <xdr:spPr>
        <a:xfrm>
          <a:off x="13566775" y="3584574"/>
          <a:ext cx="4257676" cy="1562099"/>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twoCellAnchor>
    <xdr:from>
      <xdr:col>11</xdr:col>
      <xdr:colOff>1028700</xdr:colOff>
      <xdr:row>26</xdr:row>
      <xdr:rowOff>19049</xdr:rowOff>
    </xdr:from>
    <xdr:to>
      <xdr:col>12</xdr:col>
      <xdr:colOff>323850</xdr:colOff>
      <xdr:row>30</xdr:row>
      <xdr:rowOff>180974</xdr:rowOff>
    </xdr:to>
    <xdr:sp macro="" textlink="">
      <xdr:nvSpPr>
        <xdr:cNvPr id="5" name="Right Brace 4"/>
        <xdr:cNvSpPr/>
      </xdr:nvSpPr>
      <xdr:spPr>
        <a:xfrm>
          <a:off x="8902700" y="6127749"/>
          <a:ext cx="400050" cy="923925"/>
        </a:xfrm>
        <a:prstGeom prst="rightBrace">
          <a:avLst/>
        </a:prstGeom>
        <a:solidFill>
          <a:schemeClr val="accent1">
            <a:lumMod val="20000"/>
            <a:lumOff val="80000"/>
          </a:schemeClr>
        </a:solidFill>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NZ" sz="1100"/>
        </a:p>
      </xdr:txBody>
    </xdr:sp>
    <xdr:clientData/>
  </xdr:twoCellAnchor>
  <xdr:twoCellAnchor editAs="oneCell">
    <xdr:from>
      <xdr:col>0</xdr:col>
      <xdr:colOff>0</xdr:colOff>
      <xdr:row>0</xdr:row>
      <xdr:rowOff>0</xdr:rowOff>
    </xdr:from>
    <xdr:to>
      <xdr:col>1</xdr:col>
      <xdr:colOff>561714</xdr:colOff>
      <xdr:row>4</xdr:row>
      <xdr:rowOff>140554</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108601"/>
          <a:ext cx="1171314" cy="1207354"/>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0.09576</cdr:x>
      <cdr:y>0.12671</cdr:y>
    </cdr:from>
    <cdr:to>
      <cdr:x>0.32971</cdr:x>
      <cdr:y>0.6489</cdr:y>
    </cdr:to>
    <cdr:sp macro="" textlink="">
      <cdr:nvSpPr>
        <cdr:cNvPr id="2" name="TextBox 1"/>
        <cdr:cNvSpPr txBox="1"/>
      </cdr:nvSpPr>
      <cdr:spPr>
        <a:xfrm xmlns:a="http://schemas.openxmlformats.org/drawingml/2006/main">
          <a:off x="540879" y="384992"/>
          <a:ext cx="1321426" cy="15866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rgbClr val="FF0000"/>
              </a:solidFill>
            </a:rPr>
            <a:t>31 DEC Y/END</a:t>
          </a:r>
        </a:p>
        <a:p xmlns:a="http://schemas.openxmlformats.org/drawingml/2006/main">
          <a:r>
            <a:rPr lang="en-NZ" sz="1200" b="1"/>
            <a:t>South SAIs</a:t>
          </a:r>
        </a:p>
        <a:p xmlns:a="http://schemas.openxmlformats.org/drawingml/2006/main">
          <a:r>
            <a:rPr lang="en-NZ" sz="1200"/>
            <a:t>Fiji</a:t>
          </a:r>
        </a:p>
        <a:p xmlns:a="http://schemas.openxmlformats.org/drawingml/2006/main">
          <a:r>
            <a:rPr lang="en-NZ" sz="1200"/>
            <a:t>Kiribati</a:t>
          </a:r>
        </a:p>
        <a:p xmlns:a="http://schemas.openxmlformats.org/drawingml/2006/main">
          <a:r>
            <a:rPr lang="en-NZ" sz="1200"/>
            <a:t>PNG</a:t>
          </a:r>
        </a:p>
        <a:p xmlns:a="http://schemas.openxmlformats.org/drawingml/2006/main">
          <a:r>
            <a:rPr lang="en-NZ" sz="1200"/>
            <a:t>Solomon Islands</a:t>
          </a:r>
        </a:p>
        <a:p xmlns:a="http://schemas.openxmlformats.org/drawingml/2006/main">
          <a:r>
            <a:rPr lang="en-NZ" sz="1200"/>
            <a:t>Tuvalu</a:t>
          </a:r>
        </a:p>
        <a:p xmlns:a="http://schemas.openxmlformats.org/drawingml/2006/main">
          <a:r>
            <a:rPr lang="en-NZ" sz="1200"/>
            <a:t>Vanuatu</a:t>
          </a:r>
        </a:p>
      </cdr:txBody>
    </cdr:sp>
  </cdr:relSizeAnchor>
  <cdr:relSizeAnchor xmlns:cdr="http://schemas.openxmlformats.org/drawingml/2006/chartDrawing">
    <cdr:from>
      <cdr:x>0.05706</cdr:x>
      <cdr:y>0.73397</cdr:y>
    </cdr:from>
    <cdr:to>
      <cdr:x>0.39943</cdr:x>
      <cdr:y>0.99359</cdr:y>
    </cdr:to>
    <cdr:sp macro="" textlink="">
      <cdr:nvSpPr>
        <cdr:cNvPr id="3" name="TextBox 2"/>
        <cdr:cNvSpPr txBox="1"/>
      </cdr:nvSpPr>
      <cdr:spPr>
        <a:xfrm xmlns:a="http://schemas.openxmlformats.org/drawingml/2006/main">
          <a:off x="381000" y="2181225"/>
          <a:ext cx="2286000"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0.75489</cdr:x>
      <cdr:y>0.43787</cdr:y>
    </cdr:from>
    <cdr:to>
      <cdr:x>0.96677</cdr:x>
      <cdr:y>1</cdr:y>
    </cdr:to>
    <cdr:sp macro="" textlink="">
      <cdr:nvSpPr>
        <cdr:cNvPr id="4" name="TextBox 3"/>
        <cdr:cNvSpPr txBox="1"/>
      </cdr:nvSpPr>
      <cdr:spPr>
        <a:xfrm xmlns:a="http://schemas.openxmlformats.org/drawingml/2006/main">
          <a:off x="4263876" y="1330456"/>
          <a:ext cx="1196767" cy="1708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rgbClr val="FF0000"/>
              </a:solidFill>
            </a:rPr>
            <a:t>30 SEPT Y/END</a:t>
          </a:r>
        </a:p>
        <a:p xmlns:a="http://schemas.openxmlformats.org/drawingml/2006/main">
          <a:r>
            <a:rPr lang="en-NZ" sz="1050" b="1"/>
            <a:t>North SAIs</a:t>
          </a:r>
        </a:p>
        <a:p xmlns:a="http://schemas.openxmlformats.org/drawingml/2006/main">
          <a:r>
            <a:rPr lang="en-NZ" sz="1100" b="0"/>
            <a:t>American Samoa</a:t>
          </a:r>
        </a:p>
        <a:p xmlns:a="http://schemas.openxmlformats.org/drawingml/2006/main">
          <a:r>
            <a:rPr lang="en-NZ" sz="1100" b="0"/>
            <a:t>FSM National</a:t>
          </a:r>
        </a:p>
        <a:p xmlns:a="http://schemas.openxmlformats.org/drawingml/2006/main">
          <a:r>
            <a:rPr lang="en-NZ" sz="1100" b="0"/>
            <a:t>FSM Chuuk</a:t>
          </a:r>
        </a:p>
        <a:p xmlns:a="http://schemas.openxmlformats.org/drawingml/2006/main">
          <a:r>
            <a:rPr lang="en-NZ" sz="1100" b="0"/>
            <a:t>FSM Kosrae</a:t>
          </a:r>
        </a:p>
        <a:p xmlns:a="http://schemas.openxmlformats.org/drawingml/2006/main">
          <a:r>
            <a:rPr lang="en-NZ" sz="1100" b="0"/>
            <a:t>FSM Pohnpei</a:t>
          </a:r>
        </a:p>
        <a:p xmlns:a="http://schemas.openxmlformats.org/drawingml/2006/main">
          <a:r>
            <a:rPr lang="en-NZ" sz="1100" b="0"/>
            <a:t>FSM Yap</a:t>
          </a:r>
        </a:p>
        <a:p xmlns:a="http://schemas.openxmlformats.org/drawingml/2006/main">
          <a:r>
            <a:rPr lang="en-NZ" sz="1100" b="0"/>
            <a:t>Guam</a:t>
          </a:r>
        </a:p>
        <a:p xmlns:a="http://schemas.openxmlformats.org/drawingml/2006/main">
          <a:r>
            <a:rPr lang="en-NZ" sz="1100" b="0"/>
            <a:t>Marshall Islands</a:t>
          </a:r>
        </a:p>
        <a:p xmlns:a="http://schemas.openxmlformats.org/drawingml/2006/main">
          <a:r>
            <a:rPr lang="en-NZ" sz="1100" b="0"/>
            <a:t>Northern Mariana</a:t>
          </a:r>
        </a:p>
        <a:p xmlns:a="http://schemas.openxmlformats.org/drawingml/2006/main">
          <a:r>
            <a:rPr lang="en-NZ" sz="1200" b="0"/>
            <a:t>Palau </a:t>
          </a:r>
        </a:p>
      </cdr:txBody>
    </cdr:sp>
  </cdr:relSizeAnchor>
  <cdr:relSizeAnchor xmlns:cdr="http://schemas.openxmlformats.org/drawingml/2006/chartDrawing">
    <cdr:from>
      <cdr:x>0.64605</cdr:x>
      <cdr:y>0.13235</cdr:y>
    </cdr:from>
    <cdr:to>
      <cdr:x>0.83863</cdr:x>
      <cdr:y>0.62915</cdr:y>
    </cdr:to>
    <cdr:sp macro="" textlink="">
      <cdr:nvSpPr>
        <cdr:cNvPr id="5" name="TextBox 4"/>
        <cdr:cNvSpPr txBox="1"/>
      </cdr:nvSpPr>
      <cdr:spPr>
        <a:xfrm xmlns:a="http://schemas.openxmlformats.org/drawingml/2006/main">
          <a:off x="3649074" y="583668"/>
          <a:ext cx="1087754" cy="2190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200" b="1">
              <a:solidFill>
                <a:srgbClr val="FF0000"/>
              </a:solidFill>
            </a:rPr>
            <a:t>30 JUNE</a:t>
          </a:r>
          <a:r>
            <a:rPr lang="en-NZ" sz="1200" b="1" baseline="0">
              <a:solidFill>
                <a:srgbClr val="FF0000"/>
              </a:solidFill>
            </a:rPr>
            <a:t> Y/END</a:t>
          </a:r>
        </a:p>
        <a:p xmlns:a="http://schemas.openxmlformats.org/drawingml/2006/main">
          <a:r>
            <a:rPr lang="en-NZ" sz="1200" b="1"/>
            <a:t>South SAIs</a:t>
          </a:r>
        </a:p>
        <a:p xmlns:a="http://schemas.openxmlformats.org/drawingml/2006/main">
          <a:r>
            <a:rPr lang="en-NZ" sz="1200" b="0"/>
            <a:t>Cook Islands</a:t>
          </a:r>
        </a:p>
        <a:p xmlns:a="http://schemas.openxmlformats.org/drawingml/2006/main">
          <a:r>
            <a:rPr lang="en-NZ" sz="1200" b="0"/>
            <a:t>Nauru</a:t>
          </a:r>
        </a:p>
        <a:p xmlns:a="http://schemas.openxmlformats.org/drawingml/2006/main">
          <a:r>
            <a:rPr lang="en-NZ" sz="1200" b="0"/>
            <a:t>Samoa</a:t>
          </a:r>
        </a:p>
        <a:p xmlns:a="http://schemas.openxmlformats.org/drawingml/2006/main">
          <a:r>
            <a:rPr lang="en-NZ" sz="1200" b="0"/>
            <a:t>Tonga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18</xdr:row>
      <xdr:rowOff>0</xdr:rowOff>
    </xdr:from>
    <xdr:to>
      <xdr:col>0</xdr:col>
      <xdr:colOff>209550</xdr:colOff>
      <xdr:row>18</xdr:row>
      <xdr:rowOff>0</xdr:rowOff>
    </xdr:to>
    <xdr:pic>
      <xdr:nvPicPr>
        <xdr:cNvPr id="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76581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23</xdr:row>
      <xdr:rowOff>0</xdr:rowOff>
    </xdr:from>
    <xdr:to>
      <xdr:col>0</xdr:col>
      <xdr:colOff>209550</xdr:colOff>
      <xdr:row>23</xdr:row>
      <xdr:rowOff>0</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6057900"/>
          <a:ext cx="17145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104774</xdr:colOff>
      <xdr:row>0</xdr:row>
      <xdr:rowOff>119062</xdr:rowOff>
    </xdr:from>
    <xdr:to>
      <xdr:col>18</xdr:col>
      <xdr:colOff>95249</xdr:colOff>
      <xdr:row>13</xdr:row>
      <xdr:rowOff>176212</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66675</xdr:colOff>
      <xdr:row>14</xdr:row>
      <xdr:rowOff>114300</xdr:rowOff>
    </xdr:from>
    <xdr:to>
      <xdr:col>18</xdr:col>
      <xdr:colOff>38100</xdr:colOff>
      <xdr:row>29</xdr:row>
      <xdr:rowOff>85725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0.23966</cdr:x>
      <cdr:y>0.15705</cdr:y>
    </cdr:from>
    <cdr:to>
      <cdr:x>0.47361</cdr:x>
      <cdr:y>0.59936</cdr:y>
    </cdr:to>
    <cdr:sp macro="" textlink="">
      <cdr:nvSpPr>
        <cdr:cNvPr id="2" name="TextBox 1"/>
        <cdr:cNvSpPr txBox="1"/>
      </cdr:nvSpPr>
      <cdr:spPr>
        <a:xfrm xmlns:a="http://schemas.openxmlformats.org/drawingml/2006/main">
          <a:off x="1600200" y="466725"/>
          <a:ext cx="1562100" cy="1314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b="1"/>
            <a:t>South SAIs</a:t>
          </a:r>
        </a:p>
        <a:p xmlns:a="http://schemas.openxmlformats.org/drawingml/2006/main">
          <a:r>
            <a:rPr lang="en-NZ" sz="1100"/>
            <a:t>Fiji</a:t>
          </a:r>
        </a:p>
        <a:p xmlns:a="http://schemas.openxmlformats.org/drawingml/2006/main">
          <a:r>
            <a:rPr lang="en-NZ" sz="1100"/>
            <a:t>Kiribati</a:t>
          </a:r>
        </a:p>
        <a:p xmlns:a="http://schemas.openxmlformats.org/drawingml/2006/main">
          <a:r>
            <a:rPr lang="en-NZ" sz="1100"/>
            <a:t>PNG</a:t>
          </a:r>
        </a:p>
        <a:p xmlns:a="http://schemas.openxmlformats.org/drawingml/2006/main">
          <a:r>
            <a:rPr lang="en-NZ" sz="1100"/>
            <a:t>Solomon Islands</a:t>
          </a:r>
        </a:p>
        <a:p xmlns:a="http://schemas.openxmlformats.org/drawingml/2006/main">
          <a:r>
            <a:rPr lang="en-NZ" sz="1100"/>
            <a:t>Tuvalu</a:t>
          </a:r>
        </a:p>
        <a:p xmlns:a="http://schemas.openxmlformats.org/drawingml/2006/main">
          <a:r>
            <a:rPr lang="en-NZ" sz="1100"/>
            <a:t>Vanuatu</a:t>
          </a:r>
        </a:p>
      </cdr:txBody>
    </cdr:sp>
  </cdr:relSizeAnchor>
  <cdr:relSizeAnchor xmlns:cdr="http://schemas.openxmlformats.org/drawingml/2006/chartDrawing">
    <cdr:from>
      <cdr:x>0.05706</cdr:x>
      <cdr:y>0.73397</cdr:y>
    </cdr:from>
    <cdr:to>
      <cdr:x>0.39943</cdr:x>
      <cdr:y>0.99359</cdr:y>
    </cdr:to>
    <cdr:sp macro="" textlink="">
      <cdr:nvSpPr>
        <cdr:cNvPr id="3" name="TextBox 2"/>
        <cdr:cNvSpPr txBox="1"/>
      </cdr:nvSpPr>
      <cdr:spPr>
        <a:xfrm xmlns:a="http://schemas.openxmlformats.org/drawingml/2006/main">
          <a:off x="381000" y="2181225"/>
          <a:ext cx="2286000" cy="771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0.7204</cdr:x>
      <cdr:y>0.36538</cdr:y>
    </cdr:from>
    <cdr:to>
      <cdr:x>0.903</cdr:x>
      <cdr:y>0.99038</cdr:y>
    </cdr:to>
    <cdr:sp macro="" textlink="">
      <cdr:nvSpPr>
        <cdr:cNvPr id="4" name="TextBox 3"/>
        <cdr:cNvSpPr txBox="1"/>
      </cdr:nvSpPr>
      <cdr:spPr>
        <a:xfrm xmlns:a="http://schemas.openxmlformats.org/drawingml/2006/main">
          <a:off x="4810125" y="1085850"/>
          <a:ext cx="1219200" cy="1857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00" b="1"/>
            <a:t>North SAIs</a:t>
          </a:r>
        </a:p>
        <a:p xmlns:a="http://schemas.openxmlformats.org/drawingml/2006/main">
          <a:r>
            <a:rPr lang="en-NZ" sz="1000" b="0"/>
            <a:t>American Samoa</a:t>
          </a:r>
        </a:p>
        <a:p xmlns:a="http://schemas.openxmlformats.org/drawingml/2006/main">
          <a:r>
            <a:rPr lang="en-NZ" sz="1000" b="0"/>
            <a:t>FSM National</a:t>
          </a:r>
        </a:p>
        <a:p xmlns:a="http://schemas.openxmlformats.org/drawingml/2006/main">
          <a:r>
            <a:rPr lang="en-NZ" sz="1000" b="0"/>
            <a:t>FSM Chuuk</a:t>
          </a:r>
        </a:p>
        <a:p xmlns:a="http://schemas.openxmlformats.org/drawingml/2006/main">
          <a:r>
            <a:rPr lang="en-NZ" sz="1000" b="0"/>
            <a:t>FSM Kosrae</a:t>
          </a:r>
        </a:p>
        <a:p xmlns:a="http://schemas.openxmlformats.org/drawingml/2006/main">
          <a:r>
            <a:rPr lang="en-NZ" sz="1000" b="0"/>
            <a:t>FSM Pohnpei</a:t>
          </a:r>
        </a:p>
        <a:p xmlns:a="http://schemas.openxmlformats.org/drawingml/2006/main">
          <a:r>
            <a:rPr lang="en-NZ" sz="1000" b="0"/>
            <a:t>FSM Yap</a:t>
          </a:r>
        </a:p>
        <a:p xmlns:a="http://schemas.openxmlformats.org/drawingml/2006/main">
          <a:r>
            <a:rPr lang="en-NZ" sz="1000" b="0"/>
            <a:t>Guam</a:t>
          </a:r>
        </a:p>
        <a:p xmlns:a="http://schemas.openxmlformats.org/drawingml/2006/main">
          <a:r>
            <a:rPr lang="en-NZ" sz="1000" b="0"/>
            <a:t>Marshall Islands</a:t>
          </a:r>
        </a:p>
        <a:p xmlns:a="http://schemas.openxmlformats.org/drawingml/2006/main">
          <a:r>
            <a:rPr lang="en-NZ" sz="1000" b="0"/>
            <a:t>Northern Mariana</a:t>
          </a:r>
        </a:p>
        <a:p xmlns:a="http://schemas.openxmlformats.org/drawingml/2006/main">
          <a:r>
            <a:rPr lang="en-NZ" sz="1100" b="0"/>
            <a:t>Palau </a:t>
          </a:r>
        </a:p>
      </cdr:txBody>
    </cdr:sp>
  </cdr:relSizeAnchor>
  <cdr:relSizeAnchor xmlns:cdr="http://schemas.openxmlformats.org/drawingml/2006/chartDrawing">
    <cdr:from>
      <cdr:x>0.61341</cdr:x>
      <cdr:y>0.14423</cdr:y>
    </cdr:from>
    <cdr:to>
      <cdr:x>0.80599</cdr:x>
      <cdr:y>0.64103</cdr:y>
    </cdr:to>
    <cdr:sp macro="" textlink="">
      <cdr:nvSpPr>
        <cdr:cNvPr id="5" name="TextBox 4"/>
        <cdr:cNvSpPr txBox="1"/>
      </cdr:nvSpPr>
      <cdr:spPr>
        <a:xfrm xmlns:a="http://schemas.openxmlformats.org/drawingml/2006/main">
          <a:off x="4095750" y="428625"/>
          <a:ext cx="1285875" cy="1476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100" b="1"/>
            <a:t>South SAIs</a:t>
          </a:r>
        </a:p>
        <a:p xmlns:a="http://schemas.openxmlformats.org/drawingml/2006/main">
          <a:r>
            <a:rPr lang="en-NZ" sz="1100" b="0"/>
            <a:t>Cook Islands</a:t>
          </a:r>
        </a:p>
        <a:p xmlns:a="http://schemas.openxmlformats.org/drawingml/2006/main">
          <a:r>
            <a:rPr lang="en-NZ" sz="1100" b="0"/>
            <a:t>Nauru</a:t>
          </a:r>
        </a:p>
        <a:p xmlns:a="http://schemas.openxmlformats.org/drawingml/2006/main">
          <a:r>
            <a:rPr lang="en-NZ" sz="1100" b="0"/>
            <a:t>Samoa</a:t>
          </a:r>
        </a:p>
        <a:p xmlns:a="http://schemas.openxmlformats.org/drawingml/2006/main">
          <a:r>
            <a:rPr lang="en-NZ" sz="1100" b="0"/>
            <a:t>Tonga</a:t>
          </a:r>
        </a:p>
      </cdr:txBody>
    </cdr:sp>
  </cdr:relSizeAnchor>
</c:userShapes>
</file>

<file path=xl/drawings/drawing7.xml><?xml version="1.0" encoding="utf-8"?>
<xdr:wsDr xmlns:xdr="http://schemas.openxmlformats.org/drawingml/2006/spreadsheetDrawing" xmlns:a="http://schemas.openxmlformats.org/drawingml/2006/main">
  <xdr:twoCellAnchor editAs="oneCell">
    <xdr:from>
      <xdr:col>0</xdr:col>
      <xdr:colOff>306161</xdr:colOff>
      <xdr:row>0</xdr:row>
      <xdr:rowOff>0</xdr:rowOff>
    </xdr:from>
    <xdr:to>
      <xdr:col>0</xdr:col>
      <xdr:colOff>1360714</xdr:colOff>
      <xdr:row>3</xdr:row>
      <xdr:rowOff>236554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161" y="56695"/>
          <a:ext cx="1054553" cy="1087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181428</xdr:colOff>
      <xdr:row>0</xdr:row>
      <xdr:rowOff>0</xdr:rowOff>
    </xdr:from>
    <xdr:to>
      <xdr:col>0</xdr:col>
      <xdr:colOff>1235981</xdr:colOff>
      <xdr:row>3</xdr:row>
      <xdr:rowOff>191196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1428" y="22679"/>
          <a:ext cx="1054553" cy="1087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1054553</xdr:colOff>
      <xdr:row>3</xdr:row>
      <xdr:rowOff>191196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54553" cy="1087000"/>
        </a:xfrm>
        <a:prstGeom prst="rect">
          <a:avLst/>
        </a:prstGeom>
      </xdr:spPr>
    </xdr:pic>
    <xdr:clientData/>
  </xdr:twoCellAnchor>
</xdr:wsDr>
</file>

<file path=xl/tables/table1.xml><?xml version="1.0" encoding="utf-8"?>
<table xmlns="http://schemas.openxmlformats.org/spreadsheetml/2006/main" id="1" name="Table1" displayName="Table1" ref="B4:AS16" totalsRowShown="0" headerRowDxfId="111" dataDxfId="110" tableBorderDxfId="109">
  <autoFilter ref="B4:AS16"/>
  <tableColumns count="44">
    <tableColumn id="1" name="Column1" dataDxfId="108"/>
    <tableColumn id="2" name="Column2"/>
    <tableColumn id="3" name="Column3"/>
    <tableColumn id="4" name="Column4"/>
    <tableColumn id="5" name="Column5" dataDxfId="107"/>
    <tableColumn id="6" name="Column6"/>
    <tableColumn id="7" name="Column7"/>
    <tableColumn id="8" name="Column8"/>
    <tableColumn id="9" name="Column9" dataDxfId="106"/>
    <tableColumn id="10" name="Column10" dataDxfId="105"/>
    <tableColumn id="11" name="Column11"/>
    <tableColumn id="12" name="Column12" dataDxfId="104"/>
    <tableColumn id="13" name="Column13" dataDxfId="103"/>
    <tableColumn id="14" name="Column14" dataDxfId="102" dataCellStyle="Hyperlink"/>
    <tableColumn id="15" name="Column15" dataDxfId="101"/>
    <tableColumn id="16" name="Column16" dataDxfId="100"/>
    <tableColumn id="17" name="Column17" dataDxfId="99"/>
    <tableColumn id="18" name="Column18" dataDxfId="98"/>
    <tableColumn id="19" name="Column19" dataDxfId="97"/>
    <tableColumn id="20" name="Column20" dataDxfId="96"/>
    <tableColumn id="21" name="Column21" dataDxfId="95"/>
    <tableColumn id="22" name="Column22" dataDxfId="94"/>
    <tableColumn id="23" name="Column23" dataDxfId="93"/>
    <tableColumn id="24" name="Column24" dataDxfId="92"/>
    <tableColumn id="25" name="Column25" dataDxfId="91"/>
    <tableColumn id="26" name="Column26" dataDxfId="90"/>
    <tableColumn id="27" name="Column27" dataDxfId="89"/>
    <tableColumn id="28" name="Column28" dataDxfId="88"/>
    <tableColumn id="29" name="Column29" dataDxfId="87"/>
    <tableColumn id="30" name="Column30" dataDxfId="86"/>
    <tableColumn id="31" name="Column31" dataDxfId="85"/>
    <tableColumn id="32" name="Column32" dataDxfId="84"/>
    <tableColumn id="33" name="Column33" dataDxfId="83"/>
    <tableColumn id="34" name="Column34" dataDxfId="82"/>
    <tableColumn id="35" name="Column35"/>
    <tableColumn id="36" name="Column36" dataDxfId="81"/>
    <tableColumn id="37" name="Column37" dataDxfId="80"/>
    <tableColumn id="38" name="Column38" dataDxfId="79"/>
    <tableColumn id="39" name="Column39" dataDxfId="78"/>
    <tableColumn id="40" name="Column40" dataDxfId="77"/>
    <tableColumn id="41" name="Column41" dataDxfId="76"/>
    <tableColumn id="42" name="Column42" dataDxfId="75"/>
    <tableColumn id="43" name="Column43" dataDxfId="74"/>
    <tableColumn id="44" name="Column44" dataDxfId="73"/>
  </tableColumns>
  <tableStyleInfo name="TableStyleLight14" showFirstColumn="0" showLastColumn="0" showRowStripes="1" showColumnStripes="0"/>
</table>
</file>

<file path=xl/tables/table2.xml><?xml version="1.0" encoding="utf-8"?>
<table xmlns="http://schemas.openxmlformats.org/spreadsheetml/2006/main" id="3" name="Table3" displayName="Table3" ref="B2:AR13" totalsRowShown="0" headerRowDxfId="72" tableBorderDxfId="71">
  <autoFilter ref="B2:AR13"/>
  <tableColumns count="43">
    <tableColumn id="1" name="NAME OF SAIs" dataDxfId="70"/>
    <tableColumn id="2" name="30-Sep-19" dataDxfId="69"/>
    <tableColumn id="3" name="30-Sep-18" dataDxfId="68"/>
    <tableColumn id="4" name="30-Sep-17" dataDxfId="67"/>
    <tableColumn id="5" name="30-Sep-16" dataDxfId="66"/>
    <tableColumn id="6" name="30-Sep-15" dataDxfId="65"/>
    <tableColumn id="7" name="30-Sep-14" dataDxfId="64"/>
    <tableColumn id="8" name="30-Sep-13" dataDxfId="63"/>
    <tableColumn id="9" name="30-Sep-12" dataDxfId="62"/>
    <tableColumn id="10" name="30-Sep-11" dataDxfId="61"/>
    <tableColumn id="11" name="30-Sep-10" dataDxfId="60"/>
    <tableColumn id="12" name="Auditors timeframe to complete the audit after year end" dataDxfId="59"/>
    <tableColumn id="13" name="Audited Financial Statements that are published publically (other than SAI website) " dataDxfId="58" dataCellStyle="Hyperlink"/>
    <tableColumn id="14" name="2010" dataDxfId="57"/>
    <tableColumn id="15" name="Column1" dataDxfId="56"/>
    <tableColumn id="16" name="Column2" dataDxfId="55"/>
    <tableColumn id="17" name="2011" dataDxfId="54"/>
    <tableColumn id="18" name="Column3" dataDxfId="53"/>
    <tableColumn id="19" name="Column4" dataDxfId="52"/>
    <tableColumn id="20" name="2012" dataDxfId="51"/>
    <tableColumn id="21" name="Column5" dataDxfId="50"/>
    <tableColumn id="22" name="Column6" dataDxfId="49"/>
    <tableColumn id="23" name="2013" dataDxfId="48"/>
    <tableColumn id="24" name="Column7" dataDxfId="47"/>
    <tableColumn id="25" name="Column8" dataDxfId="46"/>
    <tableColumn id="26" name="2014" dataDxfId="45"/>
    <tableColumn id="27" name="Column9" dataDxfId="44"/>
    <tableColumn id="28" name="Column10" dataDxfId="43"/>
    <tableColumn id="29" name="2015" dataDxfId="42"/>
    <tableColumn id="30" name="Column11" dataDxfId="41"/>
    <tableColumn id="31" name="Column12" dataDxfId="40"/>
    <tableColumn id="32" name="2016" dataDxfId="39"/>
    <tableColumn id="33" name="Column13" dataDxfId="38"/>
    <tableColumn id="34" name="Column14" dataDxfId="37"/>
    <tableColumn id="35" name="2017" dataDxfId="36"/>
    <tableColumn id="36" name="Column15" dataDxfId="35"/>
    <tableColumn id="37" name="Column16" dataDxfId="34"/>
    <tableColumn id="38" name="2018" dataDxfId="33"/>
    <tableColumn id="39" name="Column17" dataDxfId="32"/>
    <tableColumn id="40" name="Column18" dataDxfId="31"/>
    <tableColumn id="41" name="2019" dataDxfId="30"/>
    <tableColumn id="42" name="Column19" dataDxfId="29"/>
    <tableColumn id="43" name="Column20" dataDxfId="28"/>
  </tableColumns>
  <tableStyleInfo name="TableStyleLight6" showFirstColumn="0" showLastColumn="0" showRowStripes="1" showColumnStripes="0"/>
</table>
</file>

<file path=xl/tables/table3.xml><?xml version="1.0" encoding="utf-8"?>
<table xmlns="http://schemas.openxmlformats.org/spreadsheetml/2006/main" id="4" name="Table4" displayName="Table4" ref="B4:AS13" totalsRowShown="0" headerRowDxfId="27" dataDxfId="26" tableBorderDxfId="25" dataCellStyle="Hyperlink">
  <autoFilter ref="B4:AS13"/>
  <tableColumns count="44">
    <tableColumn id="1" name="NAME OF SAIs"/>
    <tableColumn id="2" name="31-Dec-19" dataDxfId="24"/>
    <tableColumn id="3" name="31-Dec-18" dataDxfId="23"/>
    <tableColumn id="4" name="31-Dec-17" dataDxfId="22"/>
    <tableColumn id="5" name="31-Dec-16"/>
    <tableColumn id="6" name="31-Dec-15"/>
    <tableColumn id="7" name="31-Dec-14"/>
    <tableColumn id="8" name="31-Dec-13" dataDxfId="21"/>
    <tableColumn id="9" name="31-Dec-12" dataDxfId="20"/>
    <tableColumn id="10" name="31-Dec-11" dataDxfId="19"/>
    <tableColumn id="11" name="31-Dec-10" dataDxfId="18"/>
    <tableColumn id="12" name="Key Contact person at SAI " dataDxfId="17"/>
    <tableColumn id="13" name="Auditors timeframe to complete the audit after year end" dataDxfId="16"/>
    <tableColumn id="14" name="Audited Financial Statements that are published publically (other than SAI website) " dataDxfId="15" dataCellStyle="Hyperlink"/>
    <tableColumn id="15" name="2010" dataDxfId="14"/>
    <tableColumn id="16" name="Column1" dataDxfId="13"/>
    <tableColumn id="17" name="Column2" dataDxfId="12"/>
    <tableColumn id="18" name="2011" dataDxfId="11"/>
    <tableColumn id="19" name="Column3" dataDxfId="10"/>
    <tableColumn id="20" name="Column4" dataDxfId="9"/>
    <tableColumn id="21" name="2012"/>
    <tableColumn id="22" name="Column5"/>
    <tableColumn id="23" name="Column6"/>
    <tableColumn id="24" name="2013"/>
    <tableColumn id="25" name="Column7"/>
    <tableColumn id="26" name="Column8"/>
    <tableColumn id="27" name="2014"/>
    <tableColumn id="28" name="Column9"/>
    <tableColumn id="29" name="Column10"/>
    <tableColumn id="30" name="2015"/>
    <tableColumn id="31" name="Column11"/>
    <tableColumn id="32" name="Column12"/>
    <tableColumn id="33" name="2016"/>
    <tableColumn id="34" name="Column13"/>
    <tableColumn id="35" name="Column14"/>
    <tableColumn id="36" name="2017" dataDxfId="8" dataCellStyle="Hyperlink"/>
    <tableColumn id="37" name="Column15" dataDxfId="7" dataCellStyle="Hyperlink"/>
    <tableColumn id="38" name="Column16" dataDxfId="6" dataCellStyle="Hyperlink"/>
    <tableColumn id="39" name="2018" dataDxfId="5" dataCellStyle="Hyperlink"/>
    <tableColumn id="40" name="Column17" dataDxfId="4" dataCellStyle="Hyperlink"/>
    <tableColumn id="41" name="Column18" dataDxfId="3" dataCellStyle="Hyperlink"/>
    <tableColumn id="42" name="2019" dataDxfId="2" dataCellStyle="Hyperlink"/>
    <tableColumn id="43" name="Column19" dataDxfId="1" dataCellStyle="Hyperlink"/>
    <tableColumn id="44" name="Column20" dataDxfId="0" dataCellStyle="Hyperlink"/>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fsmopa.fm/audits.htm" TargetMode="External"/><Relationship Id="rId13" Type="http://schemas.openxmlformats.org/officeDocument/2006/relationships/comments" Target="../comments7.xml"/><Relationship Id="rId3" Type="http://schemas.openxmlformats.org/officeDocument/2006/relationships/hyperlink" Target="http://www.opaguam.org/reports-audits/financial-audits" TargetMode="External"/><Relationship Id="rId7" Type="http://schemas.openxmlformats.org/officeDocument/2006/relationships/hyperlink" Target="https://www.doi.gov/sites/doi.gov/files/migrated/oia/reports/upload/ASG-FY-2010-SA-FA.pdf" TargetMode="External"/><Relationship Id="rId12" Type="http://schemas.openxmlformats.org/officeDocument/2006/relationships/table" Target="../tables/table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hyperlink" Target="http://palauopa.org/single-audits.html" TargetMode="External"/><Relationship Id="rId11" Type="http://schemas.openxmlformats.org/officeDocument/2006/relationships/vmlDrawing" Target="../drawings/vmlDrawing7.vml"/><Relationship Id="rId5" Type="http://schemas.openxmlformats.org/officeDocument/2006/relationships/hyperlink" Target="http://www.opacnmi.com/sec.asp?secID=4" TargetMode="External"/><Relationship Id="rId10" Type="http://schemas.openxmlformats.org/officeDocument/2006/relationships/drawing" Target="../drawings/drawing12.xml"/><Relationship Id="rId4" Type="http://schemas.openxmlformats.org/officeDocument/2006/relationships/hyperlink" Target="http://www.rmioag.com/report_repmar.php" TargetMode="External"/><Relationship Id="rId9"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knao.gov.ki/index.php?option=com_content&amp;view=article&amp;id=24&amp;Itemid=132&amp;jsmallfib=1&amp;dir=JSROOT/Government+Annual+Accounts" TargetMode="External"/><Relationship Id="rId13" Type="http://schemas.openxmlformats.org/officeDocument/2006/relationships/comments" Target="../comments8.xml"/><Relationship Id="rId3" Type="http://schemas.openxmlformats.org/officeDocument/2006/relationships/hyperlink" Target="http://www.mof.gov.sb/GovernmentFinances/Annualaccounts.aspx" TargetMode="External"/><Relationship Id="rId7" Type="http://schemas.openxmlformats.org/officeDocument/2006/relationships/hyperlink" Target="http://www.treasury.gov.pg/html/publications/publications.html" TargetMode="External"/><Relationship Id="rId12" Type="http://schemas.openxmlformats.org/officeDocument/2006/relationships/table" Target="../tables/table3.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hyperlink" Target="http://www.economy.gov.fj/s/annual-financial-statement.html" TargetMode="External"/><Relationship Id="rId11" Type="http://schemas.openxmlformats.org/officeDocument/2006/relationships/vmlDrawing" Target="../drawings/vmlDrawing8.vml"/><Relationship Id="rId5" Type="http://schemas.openxmlformats.org/officeDocument/2006/relationships/hyperlink" Target="https://doft.gov.vu/index.php/administration-finance-treasury/financial-statements" TargetMode="External"/><Relationship Id="rId10" Type="http://schemas.openxmlformats.org/officeDocument/2006/relationships/drawing" Target="../drawings/drawing13.xml"/><Relationship Id="rId4" Type="http://schemas.openxmlformats.org/officeDocument/2006/relationships/hyperlink" Target="http://www.tuvaluaudit.tv/work/tuvalu-government-audit-and-financial-statements/" TargetMode="External"/><Relationship Id="rId9"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pefa.or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8" Type="http://schemas.openxmlformats.org/officeDocument/2006/relationships/hyperlink" Target="http://www.mof.gov.ws/Services/Accounts/FinancialReporting/PublicAccounts/tabid/8748/Default.aspx" TargetMode="External"/><Relationship Id="rId13" Type="http://schemas.openxmlformats.org/officeDocument/2006/relationships/drawing" Target="../drawings/drawing10.xml"/><Relationship Id="rId3" Type="http://schemas.openxmlformats.org/officeDocument/2006/relationships/hyperlink" Target="http://www.finance.gov.au/publications/commonwealth-consolidated-financial-statements/" TargetMode="External"/><Relationship Id="rId7" Type="http://schemas.openxmlformats.org/officeDocument/2006/relationships/hyperlink" Target="http://www.dtf.vic.gov.au/Publications/Government-Financial-Management-publications/Financial-Reports/2014-15-Financial-Report-incorporating-Quarterly-Financial-Report-No-4" TargetMode="External"/><Relationship Id="rId12"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6" Type="http://schemas.openxmlformats.org/officeDocument/2006/relationships/comments" Target="../comments5.xml"/><Relationship Id="rId1" Type="http://schemas.openxmlformats.org/officeDocument/2006/relationships/printerSettings" Target="../printerSettings/printerSettings13.bin"/><Relationship Id="rId6" Type="http://schemas.openxmlformats.org/officeDocument/2006/relationships/hyperlink" Target="https://treasury.qld.gov.au/publications-resources/state-finances/index.php" TargetMode="External"/><Relationship Id="rId11" Type="http://schemas.openxmlformats.org/officeDocument/2006/relationships/hyperlink" Target="http://www.mfem.gov.ck/treasury/crown-accounting/crown-account-financial-reports" TargetMode="External"/><Relationship Id="rId5" Type="http://schemas.openxmlformats.org/officeDocument/2006/relationships/hyperlink" Target="http://www.treasury.nsw.gov.au/Publications_Page/Financial_Reports" TargetMode="External"/><Relationship Id="rId15" Type="http://schemas.openxmlformats.org/officeDocument/2006/relationships/table" Target="../tables/table1.xml"/><Relationship Id="rId10" Type="http://schemas.openxmlformats.org/officeDocument/2006/relationships/hyperlink" Target="http://www.treasury.govt.nz/government/financialstatements/yearend/jun16" TargetMode="External"/><Relationship Id="rId4" Type="http://schemas.openxmlformats.org/officeDocument/2006/relationships/hyperlink" Target="http://apps.treasury.act.gov.au/publications" TargetMode="External"/><Relationship Id="rId9" Type="http://schemas.openxmlformats.org/officeDocument/2006/relationships/hyperlink" Target="http://www.finance.gov.to/?q=government-financial-report" TargetMode="External"/><Relationship Id="rId14"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hyperlink" Target="http://www.economy.gov.fj/s/annual-financial-statement.html"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2"/>
  <sheetViews>
    <sheetView tabSelected="1" zoomScale="83" zoomScaleNormal="83" workbookViewId="0">
      <selection activeCell="N21" sqref="N21"/>
    </sheetView>
  </sheetViews>
  <sheetFormatPr defaultRowHeight="14.5"/>
  <cols>
    <col min="1" max="1" width="5.6328125" customWidth="1"/>
  </cols>
  <sheetData>
    <row r="2" spans="2:18" ht="21">
      <c r="D2" s="410" t="s">
        <v>777</v>
      </c>
      <c r="E2" s="411"/>
      <c r="F2" s="411"/>
      <c r="G2" s="411"/>
      <c r="H2" s="411"/>
      <c r="I2" s="411"/>
      <c r="J2" s="411"/>
      <c r="K2" s="411"/>
      <c r="L2" s="411"/>
      <c r="M2" s="411"/>
      <c r="N2" s="411"/>
      <c r="O2" s="411"/>
      <c r="P2" s="411"/>
    </row>
    <row r="4" spans="2:18" ht="18.5">
      <c r="D4" s="356" t="s">
        <v>771</v>
      </c>
      <c r="E4" s="7"/>
      <c r="F4" s="7"/>
      <c r="G4" s="7"/>
      <c r="H4" s="7"/>
      <c r="I4" s="7"/>
    </row>
    <row r="5" spans="2:18" ht="18.5">
      <c r="D5" s="356" t="s">
        <v>768</v>
      </c>
      <c r="E5" s="7"/>
      <c r="F5" s="7"/>
      <c r="G5" s="7"/>
      <c r="H5" s="7"/>
      <c r="I5" s="7"/>
      <c r="K5" s="36" t="s">
        <v>772</v>
      </c>
    </row>
    <row r="6" spans="2:18" ht="18.5">
      <c r="D6" s="356" t="s">
        <v>769</v>
      </c>
      <c r="E6" s="7"/>
      <c r="F6" s="7"/>
      <c r="G6" s="7"/>
      <c r="H6" s="7"/>
      <c r="I6" s="7"/>
    </row>
    <row r="7" spans="2:18" ht="18.5">
      <c r="D7" s="356" t="s">
        <v>770</v>
      </c>
      <c r="E7" s="7"/>
      <c r="F7" s="7"/>
      <c r="G7" s="7"/>
      <c r="H7" s="7"/>
      <c r="I7" s="7"/>
    </row>
    <row r="9" spans="2:18" ht="57" customHeight="1">
      <c r="B9" s="659" t="s">
        <v>773</v>
      </c>
      <c r="C9" s="659"/>
      <c r="D9" s="659"/>
      <c r="E9" s="659"/>
      <c r="F9" s="659"/>
      <c r="G9" s="659"/>
      <c r="H9" s="659"/>
      <c r="I9" s="659"/>
      <c r="J9" s="659"/>
      <c r="K9" s="659"/>
      <c r="L9" s="659"/>
      <c r="M9" s="659"/>
      <c r="N9" s="659"/>
      <c r="O9" s="659"/>
      <c r="P9" s="659"/>
      <c r="Q9" s="659"/>
      <c r="R9" s="659"/>
    </row>
    <row r="10" spans="2:18">
      <c r="B10" s="412"/>
      <c r="C10" s="412"/>
      <c r="D10" s="412"/>
      <c r="E10" s="412"/>
      <c r="F10" s="412"/>
      <c r="G10" s="412"/>
      <c r="H10" s="412"/>
      <c r="I10" s="412"/>
      <c r="J10" s="412"/>
      <c r="K10" s="412"/>
      <c r="L10" s="412"/>
      <c r="M10" s="412"/>
      <c r="N10" s="412"/>
      <c r="O10" s="412"/>
      <c r="P10" s="412"/>
      <c r="Q10" s="412"/>
      <c r="R10" s="412"/>
    </row>
    <row r="11" spans="2:18" ht="38.25" customHeight="1">
      <c r="B11" s="659" t="s">
        <v>991</v>
      </c>
      <c r="C11" s="659"/>
      <c r="D11" s="659"/>
      <c r="E11" s="659"/>
      <c r="F11" s="659"/>
      <c r="G11" s="659"/>
      <c r="H11" s="659"/>
      <c r="I11" s="659"/>
      <c r="J11" s="659"/>
      <c r="K11" s="659"/>
      <c r="L11" s="659"/>
      <c r="M11" s="659"/>
      <c r="N11" s="659"/>
      <c r="O11" s="659"/>
      <c r="P11" s="659"/>
      <c r="Q11" s="659"/>
      <c r="R11" s="659"/>
    </row>
    <row r="12" spans="2:18">
      <c r="B12" s="413"/>
      <c r="C12" s="413"/>
      <c r="D12" s="413"/>
      <c r="E12" s="413"/>
      <c r="F12" s="413"/>
      <c r="G12" s="413"/>
      <c r="H12" s="413"/>
      <c r="I12" s="413"/>
      <c r="J12" s="413"/>
      <c r="K12" s="413"/>
      <c r="L12" s="413"/>
      <c r="M12" s="413"/>
      <c r="N12" s="413"/>
      <c r="O12" s="413"/>
      <c r="P12" s="413"/>
      <c r="Q12" s="413"/>
      <c r="R12" s="413"/>
    </row>
    <row r="13" spans="2:18" ht="47.25" customHeight="1">
      <c r="B13" s="659" t="s">
        <v>779</v>
      </c>
      <c r="C13" s="659"/>
      <c r="D13" s="659"/>
      <c r="E13" s="659"/>
      <c r="F13" s="659"/>
      <c r="G13" s="659"/>
      <c r="H13" s="659"/>
      <c r="I13" s="659"/>
      <c r="J13" s="659"/>
      <c r="K13" s="659"/>
      <c r="L13" s="659"/>
      <c r="M13" s="659"/>
      <c r="N13" s="659"/>
      <c r="O13" s="659"/>
      <c r="P13" s="659"/>
      <c r="Q13" s="659"/>
      <c r="R13" s="659"/>
    </row>
    <row r="14" spans="2:18" ht="18.5">
      <c r="B14" s="358" t="s">
        <v>774</v>
      </c>
      <c r="C14" s="358"/>
      <c r="D14" s="909" t="s">
        <v>775</v>
      </c>
      <c r="E14" s="358"/>
    </row>
    <row r="15" spans="2:18" ht="18.5">
      <c r="B15" s="358"/>
      <c r="C15" s="358"/>
      <c r="D15" s="909" t="s">
        <v>776</v>
      </c>
      <c r="E15" s="358"/>
    </row>
    <row r="17" spans="2:11" ht="15" thickBot="1"/>
    <row r="18" spans="2:11" ht="15.5">
      <c r="B18" s="580" t="s">
        <v>924</v>
      </c>
      <c r="C18" s="572"/>
      <c r="D18" s="572"/>
      <c r="E18" s="572"/>
      <c r="F18" s="572"/>
      <c r="G18" s="572"/>
      <c r="H18" s="572"/>
      <c r="I18" s="572"/>
      <c r="J18" s="572"/>
      <c r="K18" s="573"/>
    </row>
    <row r="19" spans="2:11">
      <c r="B19" s="574" t="s">
        <v>799</v>
      </c>
      <c r="C19" s="575"/>
      <c r="D19" s="575"/>
      <c r="E19" s="575"/>
      <c r="F19" s="575"/>
      <c r="G19" s="575"/>
      <c r="H19" s="575"/>
      <c r="I19" s="575"/>
      <c r="J19" s="575"/>
      <c r="K19" s="576"/>
    </row>
    <row r="20" spans="2:11">
      <c r="B20" s="574" t="s">
        <v>800</v>
      </c>
      <c r="C20" s="575"/>
      <c r="D20" s="575"/>
      <c r="E20" s="575"/>
      <c r="F20" s="575"/>
      <c r="G20" s="575"/>
      <c r="H20" s="575"/>
      <c r="I20" s="575"/>
      <c r="J20" s="575"/>
      <c r="K20" s="576"/>
    </row>
    <row r="21" spans="2:11">
      <c r="B21" s="574" t="s">
        <v>978</v>
      </c>
      <c r="C21" s="575"/>
      <c r="D21" s="575"/>
      <c r="E21" s="575"/>
      <c r="F21" s="575"/>
      <c r="G21" s="575"/>
      <c r="H21" s="575"/>
      <c r="I21" s="575"/>
      <c r="J21" s="575"/>
      <c r="K21" s="576"/>
    </row>
    <row r="22" spans="2:11" ht="15" thickBot="1">
      <c r="B22" s="577"/>
      <c r="C22" s="578"/>
      <c r="D22" s="578"/>
      <c r="E22" s="578"/>
      <c r="F22" s="578"/>
      <c r="G22" s="578"/>
      <c r="H22" s="578"/>
      <c r="I22" s="578"/>
      <c r="J22" s="578"/>
      <c r="K22" s="579"/>
    </row>
  </sheetData>
  <sheetProtection algorithmName="SHA-512" hashValue="MnRN4mWENS68ZqR+dArYuaPDIzlwJbcZNqjINndwLRGWBunfKNIWUvouZ301jk9zo++L3wzxNMAYECAf8I9ErQ==" saltValue="jR5tEKWPBjtnOXtsLVfQsw==" spinCount="100000" sheet="1" objects="1" scenarios="1" selectLockedCells="1" selectUnlockedCells="1"/>
  <customSheetViews>
    <customSheetView guid="{2F72B26B-A174-4BD7-8675-EA9925E43EF5}" scale="80">
      <selection activeCell="G8" sqref="G8"/>
      <pageMargins left="0.7" right="0.7" top="0.75" bottom="0.75" header="0.3" footer="0.3"/>
      <pageSetup paperSize="9" orientation="portrait" r:id="rId1"/>
    </customSheetView>
  </customSheetViews>
  <mergeCells count="3">
    <mergeCell ref="B9:R9"/>
    <mergeCell ref="B11:R11"/>
    <mergeCell ref="B13:R13"/>
  </mergeCell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2:AR76"/>
  <sheetViews>
    <sheetView topLeftCell="N2" zoomScale="87" zoomScaleNormal="87" workbookViewId="0">
      <selection activeCell="AG21" sqref="AG21"/>
    </sheetView>
  </sheetViews>
  <sheetFormatPr defaultColWidth="8.7265625" defaultRowHeight="15.5"/>
  <cols>
    <col min="1" max="1" width="4.7265625" style="19" customWidth="1"/>
    <col min="2" max="2" width="22.26953125" style="21" customWidth="1"/>
    <col min="3" max="3" width="10.6328125" style="114" customWidth="1"/>
    <col min="4" max="12" width="10.6328125" style="115" customWidth="1"/>
    <col min="13" max="13" width="51.90625" style="16" customWidth="1"/>
    <col min="14" max="14" width="53.7265625" style="22" customWidth="1"/>
    <col min="15" max="15" width="9.7265625" style="16" customWidth="1"/>
    <col min="16" max="17" width="10.6328125" style="16" customWidth="1"/>
    <col min="18" max="18" width="8.54296875" style="16" customWidth="1"/>
    <col min="19" max="19" width="10.6328125" style="16" customWidth="1"/>
    <col min="20" max="20" width="10.6328125" style="22" customWidth="1"/>
    <col min="21" max="21" width="8.54296875" style="16" customWidth="1"/>
    <col min="22" max="23" width="10.6328125" style="16" customWidth="1"/>
    <col min="24" max="24" width="8.54296875" style="16" customWidth="1"/>
    <col min="25" max="25" width="11.453125" style="16" customWidth="1"/>
    <col min="26" max="26" width="10.6328125" style="16" customWidth="1"/>
    <col min="27" max="27" width="8.54296875" style="16" customWidth="1"/>
    <col min="28" max="28" width="11.26953125" style="16" customWidth="1"/>
    <col min="29" max="29" width="11.7265625" style="16" customWidth="1"/>
    <col min="30" max="30" width="8.54296875" style="16" customWidth="1"/>
    <col min="31" max="32" width="11.7265625" style="16" customWidth="1"/>
    <col min="33" max="33" width="8.54296875" style="16" customWidth="1"/>
    <col min="34" max="35" width="11.7265625" style="16" customWidth="1"/>
    <col min="36" max="36" width="8.54296875" style="16" customWidth="1"/>
    <col min="37" max="38" width="11.7265625" style="16" customWidth="1"/>
    <col min="39" max="39" width="8.54296875" style="16" customWidth="1"/>
    <col min="40" max="41" width="11.7265625" style="16" customWidth="1"/>
    <col min="42" max="42" width="8.54296875" style="16" customWidth="1"/>
    <col min="43" max="44" width="11.7265625" style="16" customWidth="1"/>
    <col min="45" max="16384" width="8.7265625" style="16"/>
  </cols>
  <sheetData>
    <row r="2" spans="1:44" ht="47.5" thickBot="1">
      <c r="B2" s="514" t="s">
        <v>61</v>
      </c>
      <c r="C2" s="515" t="s">
        <v>894</v>
      </c>
      <c r="D2" s="515" t="s">
        <v>895</v>
      </c>
      <c r="E2" s="515" t="s">
        <v>896</v>
      </c>
      <c r="F2" s="515" t="s">
        <v>897</v>
      </c>
      <c r="G2" s="515" t="s">
        <v>898</v>
      </c>
      <c r="H2" s="515" t="s">
        <v>899</v>
      </c>
      <c r="I2" s="515" t="s">
        <v>900</v>
      </c>
      <c r="J2" s="515" t="s">
        <v>901</v>
      </c>
      <c r="K2" s="515" t="s">
        <v>902</v>
      </c>
      <c r="L2" s="515" t="s">
        <v>903</v>
      </c>
      <c r="M2" s="516" t="s">
        <v>39</v>
      </c>
      <c r="N2" s="516" t="s">
        <v>113</v>
      </c>
      <c r="O2" s="494" t="s">
        <v>904</v>
      </c>
      <c r="P2" s="495" t="s">
        <v>850</v>
      </c>
      <c r="Q2" s="496" t="s">
        <v>851</v>
      </c>
      <c r="R2" s="520" t="s">
        <v>905</v>
      </c>
      <c r="S2" s="521" t="s">
        <v>852</v>
      </c>
      <c r="T2" s="522" t="s">
        <v>853</v>
      </c>
      <c r="U2" s="523" t="s">
        <v>906</v>
      </c>
      <c r="V2" s="524" t="s">
        <v>854</v>
      </c>
      <c r="W2" s="525" t="s">
        <v>855</v>
      </c>
      <c r="X2" s="526" t="s">
        <v>907</v>
      </c>
      <c r="Y2" s="527" t="s">
        <v>856</v>
      </c>
      <c r="Z2" s="528" t="s">
        <v>857</v>
      </c>
      <c r="AA2" s="529" t="s">
        <v>908</v>
      </c>
      <c r="AB2" s="530" t="s">
        <v>858</v>
      </c>
      <c r="AC2" s="531" t="s">
        <v>859</v>
      </c>
      <c r="AD2" s="532" t="s">
        <v>909</v>
      </c>
      <c r="AE2" s="533" t="s">
        <v>860</v>
      </c>
      <c r="AF2" s="534" t="s">
        <v>861</v>
      </c>
      <c r="AG2" s="535" t="s">
        <v>910</v>
      </c>
      <c r="AH2" s="536" t="s">
        <v>862</v>
      </c>
      <c r="AI2" s="537" t="s">
        <v>863</v>
      </c>
      <c r="AJ2" s="529" t="s">
        <v>911</v>
      </c>
      <c r="AK2" s="530" t="s">
        <v>864</v>
      </c>
      <c r="AL2" s="531" t="s">
        <v>865</v>
      </c>
      <c r="AM2" s="505" t="s">
        <v>912</v>
      </c>
      <c r="AN2" s="506" t="s">
        <v>866</v>
      </c>
      <c r="AO2" s="507" t="s">
        <v>867</v>
      </c>
      <c r="AP2" s="505" t="s">
        <v>913</v>
      </c>
      <c r="AQ2" s="506" t="s">
        <v>868</v>
      </c>
      <c r="AR2" s="507" t="s">
        <v>869</v>
      </c>
    </row>
    <row r="3" spans="1:44" ht="69.650000000000006" customHeight="1" thickBot="1">
      <c r="B3" s="511"/>
      <c r="C3" s="444"/>
      <c r="D3" s="444"/>
      <c r="E3" s="444"/>
      <c r="F3" s="444"/>
      <c r="G3" s="444"/>
      <c r="H3" s="444"/>
      <c r="I3" s="444"/>
      <c r="J3" s="444"/>
      <c r="K3" s="444"/>
      <c r="L3" s="444"/>
      <c r="M3" s="420"/>
      <c r="N3" s="420"/>
      <c r="O3" s="135" t="s">
        <v>168</v>
      </c>
      <c r="P3" s="113" t="s">
        <v>167</v>
      </c>
      <c r="Q3" s="113" t="s">
        <v>106</v>
      </c>
      <c r="R3" s="135" t="s">
        <v>168</v>
      </c>
      <c r="S3" s="113" t="s">
        <v>167</v>
      </c>
      <c r="T3" s="113" t="s">
        <v>106</v>
      </c>
      <c r="U3" s="135" t="s">
        <v>168</v>
      </c>
      <c r="V3" s="113" t="s">
        <v>167</v>
      </c>
      <c r="W3" s="113" t="s">
        <v>106</v>
      </c>
      <c r="X3" s="135" t="s">
        <v>168</v>
      </c>
      <c r="Y3" s="113" t="s">
        <v>167</v>
      </c>
      <c r="Z3" s="113" t="s">
        <v>106</v>
      </c>
      <c r="AA3" s="135" t="s">
        <v>168</v>
      </c>
      <c r="AB3" s="113" t="s">
        <v>167</v>
      </c>
      <c r="AC3" s="113" t="s">
        <v>106</v>
      </c>
      <c r="AD3" s="135" t="s">
        <v>168</v>
      </c>
      <c r="AE3" s="113" t="s">
        <v>167</v>
      </c>
      <c r="AF3" s="113" t="s">
        <v>106</v>
      </c>
      <c r="AG3" s="135" t="s">
        <v>168</v>
      </c>
      <c r="AH3" s="113" t="s">
        <v>167</v>
      </c>
      <c r="AI3" s="113" t="s">
        <v>106</v>
      </c>
      <c r="AJ3" s="458" t="s">
        <v>168</v>
      </c>
      <c r="AK3" s="156" t="s">
        <v>167</v>
      </c>
      <c r="AL3" s="156" t="s">
        <v>106</v>
      </c>
      <c r="AM3" s="157" t="s">
        <v>108</v>
      </c>
      <c r="AN3" s="158" t="s">
        <v>109</v>
      </c>
      <c r="AO3" s="158" t="s">
        <v>107</v>
      </c>
      <c r="AP3" s="157" t="s">
        <v>108</v>
      </c>
      <c r="AQ3" s="158" t="s">
        <v>109</v>
      </c>
      <c r="AR3" s="158" t="s">
        <v>107</v>
      </c>
    </row>
    <row r="4" spans="1:44" ht="57.65" customHeight="1" thickBot="1">
      <c r="A4" s="19">
        <v>1</v>
      </c>
      <c r="B4" s="512" t="s">
        <v>60</v>
      </c>
      <c r="C4" s="447"/>
      <c r="D4" s="447"/>
      <c r="E4" s="447" t="s">
        <v>132</v>
      </c>
      <c r="F4" s="447" t="s">
        <v>132</v>
      </c>
      <c r="G4" s="447" t="s">
        <v>132</v>
      </c>
      <c r="H4" s="447" t="s">
        <v>132</v>
      </c>
      <c r="I4" s="447" t="s">
        <v>132</v>
      </c>
      <c r="J4" s="448" t="s">
        <v>131</v>
      </c>
      <c r="K4" s="448" t="s">
        <v>131</v>
      </c>
      <c r="L4" s="447" t="s">
        <v>132</v>
      </c>
      <c r="M4" s="111" t="s">
        <v>46</v>
      </c>
      <c r="N4" s="452" t="s">
        <v>146</v>
      </c>
      <c r="O4" s="152">
        <v>10</v>
      </c>
      <c r="P4" s="144">
        <v>40752</v>
      </c>
      <c r="Q4" s="153" t="s">
        <v>190</v>
      </c>
      <c r="R4" s="152">
        <v>11</v>
      </c>
      <c r="S4" s="144">
        <v>41136</v>
      </c>
      <c r="T4" s="153">
        <v>15</v>
      </c>
      <c r="U4" s="152">
        <v>11</v>
      </c>
      <c r="V4" s="137">
        <v>41485</v>
      </c>
      <c r="W4" s="153" t="s">
        <v>262</v>
      </c>
      <c r="X4" s="152">
        <v>9</v>
      </c>
      <c r="Y4" s="144">
        <v>41815</v>
      </c>
      <c r="Z4" s="153" t="s">
        <v>190</v>
      </c>
      <c r="AA4" s="152">
        <v>9</v>
      </c>
      <c r="AB4" s="144">
        <v>42181</v>
      </c>
      <c r="AC4" s="153" t="s">
        <v>72</v>
      </c>
      <c r="AD4" s="152" t="s">
        <v>337</v>
      </c>
      <c r="AE4" s="144">
        <v>42489</v>
      </c>
      <c r="AF4" s="153" t="s">
        <v>72</v>
      </c>
      <c r="AG4" s="459">
        <v>7</v>
      </c>
      <c r="AH4" s="451">
        <v>42853</v>
      </c>
      <c r="AI4" s="460" t="s">
        <v>190</v>
      </c>
      <c r="AJ4" s="159"/>
      <c r="AK4" s="160"/>
      <c r="AL4" s="161"/>
      <c r="AM4" s="159"/>
      <c r="AN4" s="160"/>
      <c r="AO4" s="161"/>
      <c r="AP4" s="159"/>
      <c r="AQ4" s="160"/>
      <c r="AR4" s="161"/>
    </row>
    <row r="5" spans="1:44" ht="31.5" thickBot="1">
      <c r="A5" s="19">
        <v>2</v>
      </c>
      <c r="B5" s="512" t="s">
        <v>62</v>
      </c>
      <c r="C5" s="447"/>
      <c r="D5" s="447"/>
      <c r="E5" s="447" t="s">
        <v>132</v>
      </c>
      <c r="F5" s="447" t="s">
        <v>132</v>
      </c>
      <c r="G5" s="447" t="s">
        <v>132</v>
      </c>
      <c r="H5" s="447" t="s">
        <v>132</v>
      </c>
      <c r="I5" s="447" t="s">
        <v>132</v>
      </c>
      <c r="J5" s="447" t="s">
        <v>132</v>
      </c>
      <c r="K5" s="447" t="s">
        <v>132</v>
      </c>
      <c r="L5" s="447" t="s">
        <v>132</v>
      </c>
      <c r="M5" s="112" t="s">
        <v>46</v>
      </c>
      <c r="N5" s="517" t="s">
        <v>153</v>
      </c>
      <c r="O5" s="152">
        <v>9</v>
      </c>
      <c r="P5" s="144">
        <v>40724</v>
      </c>
      <c r="Q5" s="153" t="s">
        <v>72</v>
      </c>
      <c r="R5" s="152">
        <v>9</v>
      </c>
      <c r="S5" s="144">
        <v>41090</v>
      </c>
      <c r="T5" s="153" t="s">
        <v>212</v>
      </c>
      <c r="U5" s="152">
        <v>9</v>
      </c>
      <c r="V5" s="137">
        <v>41455</v>
      </c>
      <c r="W5" s="153" t="s">
        <v>212</v>
      </c>
      <c r="X5" s="152">
        <v>9</v>
      </c>
      <c r="Y5" s="144">
        <v>41820</v>
      </c>
      <c r="Z5" s="153" t="s">
        <v>72</v>
      </c>
      <c r="AA5" s="152">
        <v>9</v>
      </c>
      <c r="AB5" s="144">
        <v>42185</v>
      </c>
      <c r="AC5" s="153" t="s">
        <v>220</v>
      </c>
      <c r="AD5" s="152">
        <v>9</v>
      </c>
      <c r="AE5" s="144">
        <v>42551</v>
      </c>
      <c r="AF5" s="153" t="s">
        <v>72</v>
      </c>
      <c r="AG5" s="459">
        <v>9</v>
      </c>
      <c r="AH5" s="451">
        <v>42916</v>
      </c>
      <c r="AI5" s="460" t="s">
        <v>190</v>
      </c>
      <c r="AJ5" s="159"/>
      <c r="AK5" s="160"/>
      <c r="AL5" s="161"/>
      <c r="AM5" s="159"/>
      <c r="AN5" s="160"/>
      <c r="AO5" s="161"/>
      <c r="AP5" s="159"/>
      <c r="AQ5" s="160"/>
      <c r="AR5" s="161"/>
    </row>
    <row r="6" spans="1:44" ht="31.5" thickBot="1">
      <c r="A6" s="19">
        <v>3</v>
      </c>
      <c r="B6" s="512" t="s">
        <v>10</v>
      </c>
      <c r="C6" s="447"/>
      <c r="D6" s="447"/>
      <c r="E6" s="447" t="s">
        <v>132</v>
      </c>
      <c r="F6" s="447" t="s">
        <v>132</v>
      </c>
      <c r="G6" s="447" t="s">
        <v>132</v>
      </c>
      <c r="H6" s="447" t="s">
        <v>132</v>
      </c>
      <c r="I6" s="447" t="s">
        <v>132</v>
      </c>
      <c r="J6" s="447" t="s">
        <v>132</v>
      </c>
      <c r="K6" s="447" t="s">
        <v>132</v>
      </c>
      <c r="L6" s="447" t="s">
        <v>132</v>
      </c>
      <c r="M6" s="112" t="s">
        <v>46</v>
      </c>
      <c r="N6" s="518"/>
      <c r="O6" s="152">
        <v>9</v>
      </c>
      <c r="P6" s="144">
        <v>40716</v>
      </c>
      <c r="Q6" s="153" t="s">
        <v>190</v>
      </c>
      <c r="R6" s="152">
        <v>9</v>
      </c>
      <c r="S6" s="144">
        <v>41085</v>
      </c>
      <c r="T6" s="153" t="s">
        <v>212</v>
      </c>
      <c r="U6" s="152">
        <v>9</v>
      </c>
      <c r="V6" s="144">
        <v>41452</v>
      </c>
      <c r="W6" s="153" t="s">
        <v>212</v>
      </c>
      <c r="X6" s="152">
        <v>9</v>
      </c>
      <c r="Y6" s="144">
        <v>41817</v>
      </c>
      <c r="Z6" s="153" t="s">
        <v>72</v>
      </c>
      <c r="AA6" s="152">
        <v>9</v>
      </c>
      <c r="AB6" s="144">
        <v>42180</v>
      </c>
      <c r="AC6" s="153" t="s">
        <v>72</v>
      </c>
      <c r="AD6" s="152">
        <v>9</v>
      </c>
      <c r="AE6" s="144">
        <v>42549</v>
      </c>
      <c r="AF6" s="153" t="s">
        <v>72</v>
      </c>
      <c r="AG6" s="459">
        <v>9</v>
      </c>
      <c r="AH6" s="451">
        <v>42916</v>
      </c>
      <c r="AI6" s="460" t="s">
        <v>72</v>
      </c>
      <c r="AJ6" s="159"/>
      <c r="AK6" s="160"/>
      <c r="AL6" s="161"/>
      <c r="AM6" s="159"/>
      <c r="AN6" s="160"/>
      <c r="AO6" s="161"/>
      <c r="AP6" s="159"/>
      <c r="AQ6" s="160"/>
      <c r="AR6" s="161"/>
    </row>
    <row r="7" spans="1:44" ht="31.5" thickBot="1">
      <c r="A7" s="19">
        <v>4</v>
      </c>
      <c r="B7" s="512" t="s">
        <v>11</v>
      </c>
      <c r="C7" s="447"/>
      <c r="D7" s="447"/>
      <c r="E7" s="447" t="s">
        <v>132</v>
      </c>
      <c r="F7" s="447" t="s">
        <v>132</v>
      </c>
      <c r="G7" s="447" t="s">
        <v>132</v>
      </c>
      <c r="H7" s="447" t="s">
        <v>132</v>
      </c>
      <c r="I7" s="447" t="s">
        <v>132</v>
      </c>
      <c r="J7" s="447" t="s">
        <v>132</v>
      </c>
      <c r="K7" s="447" t="s">
        <v>132</v>
      </c>
      <c r="L7" s="447" t="s">
        <v>132</v>
      </c>
      <c r="M7" s="112" t="s">
        <v>46</v>
      </c>
      <c r="N7" s="518"/>
      <c r="O7" s="152">
        <v>9</v>
      </c>
      <c r="P7" s="144">
        <v>40715</v>
      </c>
      <c r="Q7" s="153" t="s">
        <v>72</v>
      </c>
      <c r="R7" s="152">
        <v>9</v>
      </c>
      <c r="S7" s="144">
        <v>41073</v>
      </c>
      <c r="T7" s="153" t="s">
        <v>212</v>
      </c>
      <c r="U7" s="152">
        <v>9</v>
      </c>
      <c r="V7" s="137">
        <v>41437</v>
      </c>
      <c r="W7" s="153" t="s">
        <v>212</v>
      </c>
      <c r="X7" s="152">
        <v>9</v>
      </c>
      <c r="Y7" s="144">
        <v>41815</v>
      </c>
      <c r="Z7" s="153" t="s">
        <v>72</v>
      </c>
      <c r="AA7" s="152">
        <v>9</v>
      </c>
      <c r="AB7" s="144">
        <v>42165</v>
      </c>
      <c r="AC7" s="153" t="s">
        <v>212</v>
      </c>
      <c r="AD7" s="152">
        <v>9</v>
      </c>
      <c r="AE7" s="144">
        <v>42538</v>
      </c>
      <c r="AF7" s="153" t="s">
        <v>72</v>
      </c>
      <c r="AG7" s="459">
        <v>9</v>
      </c>
      <c r="AH7" s="451">
        <v>42916</v>
      </c>
      <c r="AI7" s="460" t="s">
        <v>72</v>
      </c>
      <c r="AJ7" s="159"/>
      <c r="AK7" s="160"/>
      <c r="AL7" s="161"/>
      <c r="AM7" s="159"/>
      <c r="AN7" s="160"/>
      <c r="AO7" s="161"/>
      <c r="AP7" s="159"/>
      <c r="AQ7" s="160"/>
      <c r="AR7" s="161"/>
    </row>
    <row r="8" spans="1:44" ht="31.5" thickBot="1">
      <c r="A8" s="19">
        <v>5</v>
      </c>
      <c r="B8" s="512" t="s">
        <v>66</v>
      </c>
      <c r="C8" s="447"/>
      <c r="D8" s="447"/>
      <c r="E8" s="447" t="s">
        <v>132</v>
      </c>
      <c r="F8" s="447" t="s">
        <v>132</v>
      </c>
      <c r="G8" s="447" t="s">
        <v>132</v>
      </c>
      <c r="H8" s="447" t="s">
        <v>132</v>
      </c>
      <c r="I8" s="447" t="s">
        <v>132</v>
      </c>
      <c r="J8" s="447" t="s">
        <v>132</v>
      </c>
      <c r="K8" s="447" t="s">
        <v>132</v>
      </c>
      <c r="L8" s="447" t="s">
        <v>132</v>
      </c>
      <c r="M8" s="112" t="s">
        <v>46</v>
      </c>
      <c r="N8" s="518"/>
      <c r="O8" s="152">
        <v>9</v>
      </c>
      <c r="P8" s="144">
        <v>40721</v>
      </c>
      <c r="Q8" s="153" t="s">
        <v>72</v>
      </c>
      <c r="R8" s="152">
        <v>9</v>
      </c>
      <c r="S8" s="144">
        <v>41085</v>
      </c>
      <c r="T8" s="153" t="s">
        <v>212</v>
      </c>
      <c r="U8" s="152">
        <v>9</v>
      </c>
      <c r="V8" s="137">
        <v>41446</v>
      </c>
      <c r="W8" s="153" t="s">
        <v>212</v>
      </c>
      <c r="X8" s="152">
        <v>9</v>
      </c>
      <c r="Y8" s="144">
        <v>41819</v>
      </c>
      <c r="Z8" s="153" t="s">
        <v>212</v>
      </c>
      <c r="AA8" s="152">
        <v>9</v>
      </c>
      <c r="AB8" s="144">
        <v>42181</v>
      </c>
      <c r="AC8" s="153" t="s">
        <v>212</v>
      </c>
      <c r="AD8" s="152">
        <v>9</v>
      </c>
      <c r="AE8" s="144">
        <v>42549</v>
      </c>
      <c r="AF8" s="153" t="s">
        <v>212</v>
      </c>
      <c r="AG8" s="459">
        <v>9</v>
      </c>
      <c r="AH8" s="451">
        <v>42916</v>
      </c>
      <c r="AI8" s="460" t="s">
        <v>72</v>
      </c>
      <c r="AJ8" s="159"/>
      <c r="AK8" s="160"/>
      <c r="AL8" s="161"/>
      <c r="AM8" s="159"/>
      <c r="AN8" s="160"/>
      <c r="AO8" s="161"/>
      <c r="AP8" s="159"/>
      <c r="AQ8" s="160"/>
      <c r="AR8" s="161"/>
    </row>
    <row r="9" spans="1:44" ht="31.5" thickBot="1">
      <c r="A9" s="19">
        <v>6</v>
      </c>
      <c r="B9" s="512" t="s">
        <v>65</v>
      </c>
      <c r="C9" s="447"/>
      <c r="D9" s="447"/>
      <c r="E9" s="447" t="s">
        <v>132</v>
      </c>
      <c r="F9" s="447" t="s">
        <v>132</v>
      </c>
      <c r="G9" s="447" t="s">
        <v>132</v>
      </c>
      <c r="H9" s="447" t="s">
        <v>132</v>
      </c>
      <c r="I9" s="447" t="s">
        <v>132</v>
      </c>
      <c r="J9" s="447" t="s">
        <v>132</v>
      </c>
      <c r="K9" s="447" t="s">
        <v>132</v>
      </c>
      <c r="L9" s="447" t="s">
        <v>132</v>
      </c>
      <c r="M9" s="112" t="s">
        <v>46</v>
      </c>
      <c r="N9" s="519"/>
      <c r="O9" s="152">
        <v>8</v>
      </c>
      <c r="P9" s="144">
        <v>40674</v>
      </c>
      <c r="Q9" s="153" t="s">
        <v>72</v>
      </c>
      <c r="R9" s="152">
        <v>6</v>
      </c>
      <c r="S9" s="144">
        <v>40989</v>
      </c>
      <c r="T9" s="153" t="s">
        <v>212</v>
      </c>
      <c r="U9" s="152">
        <v>9</v>
      </c>
      <c r="V9" s="137">
        <v>41453</v>
      </c>
      <c r="W9" s="153" t="s">
        <v>212</v>
      </c>
      <c r="X9" s="152">
        <v>9</v>
      </c>
      <c r="Y9" s="144">
        <v>41819</v>
      </c>
      <c r="Z9" s="153" t="s">
        <v>212</v>
      </c>
      <c r="AA9" s="152">
        <v>9</v>
      </c>
      <c r="AB9" s="144">
        <v>42181</v>
      </c>
      <c r="AC9" s="153" t="s">
        <v>212</v>
      </c>
      <c r="AD9" s="152">
        <v>9</v>
      </c>
      <c r="AE9" s="144">
        <v>42542</v>
      </c>
      <c r="AF9" s="153" t="s">
        <v>212</v>
      </c>
      <c r="AG9" s="459">
        <v>9</v>
      </c>
      <c r="AH9" s="451">
        <v>42916</v>
      </c>
      <c r="AI9" s="460" t="s">
        <v>72</v>
      </c>
      <c r="AJ9" s="159"/>
      <c r="AK9" s="160"/>
      <c r="AL9" s="161"/>
      <c r="AM9" s="159"/>
      <c r="AN9" s="160"/>
      <c r="AO9" s="161"/>
      <c r="AP9" s="159"/>
      <c r="AQ9" s="160"/>
      <c r="AR9" s="161"/>
    </row>
    <row r="10" spans="1:44" ht="60.65" customHeight="1" thickBot="1">
      <c r="A10" s="19">
        <v>7</v>
      </c>
      <c r="B10" s="512" t="s">
        <v>64</v>
      </c>
      <c r="C10" s="447"/>
      <c r="D10" s="447"/>
      <c r="E10" s="447" t="s">
        <v>132</v>
      </c>
      <c r="F10" s="447" t="s">
        <v>132</v>
      </c>
      <c r="G10" s="447" t="s">
        <v>132</v>
      </c>
      <c r="H10" s="447" t="s">
        <v>132</v>
      </c>
      <c r="I10" s="447" t="s">
        <v>132</v>
      </c>
      <c r="J10" s="447" t="s">
        <v>132</v>
      </c>
      <c r="K10" s="447" t="s">
        <v>132</v>
      </c>
      <c r="L10" s="447" t="s">
        <v>132</v>
      </c>
      <c r="M10" s="124" t="s">
        <v>67</v>
      </c>
      <c r="N10" s="453" t="s">
        <v>47</v>
      </c>
      <c r="O10" s="152">
        <v>9</v>
      </c>
      <c r="P10" s="144">
        <v>40718</v>
      </c>
      <c r="Q10" s="153" t="s">
        <v>212</v>
      </c>
      <c r="R10" s="152">
        <v>9</v>
      </c>
      <c r="S10" s="144">
        <v>41089</v>
      </c>
      <c r="T10" s="153" t="s">
        <v>212</v>
      </c>
      <c r="U10" s="152">
        <v>9</v>
      </c>
      <c r="V10" s="137">
        <v>41451</v>
      </c>
      <c r="W10" s="153" t="s">
        <v>212</v>
      </c>
      <c r="X10" s="152">
        <v>9</v>
      </c>
      <c r="Y10" s="144">
        <v>41820</v>
      </c>
      <c r="Z10" s="153" t="s">
        <v>212</v>
      </c>
      <c r="AA10" s="152">
        <v>9</v>
      </c>
      <c r="AB10" s="144">
        <v>42184</v>
      </c>
      <c r="AC10" s="153" t="s">
        <v>212</v>
      </c>
      <c r="AD10" s="152">
        <v>9</v>
      </c>
      <c r="AE10" s="144">
        <v>42550</v>
      </c>
      <c r="AF10" s="153" t="s">
        <v>212</v>
      </c>
      <c r="AG10" s="459">
        <v>9</v>
      </c>
      <c r="AH10" s="451">
        <v>42892</v>
      </c>
      <c r="AI10" s="460" t="s">
        <v>72</v>
      </c>
      <c r="AJ10" s="159"/>
      <c r="AK10" s="160"/>
      <c r="AL10" s="161"/>
      <c r="AM10" s="159"/>
      <c r="AN10" s="160"/>
      <c r="AO10" s="161"/>
      <c r="AP10" s="159"/>
      <c r="AQ10" s="160"/>
      <c r="AR10" s="161"/>
    </row>
    <row r="11" spans="1:44" ht="41.15" customHeight="1" thickBot="1">
      <c r="A11" s="19">
        <v>8</v>
      </c>
      <c r="B11" s="512" t="s">
        <v>16</v>
      </c>
      <c r="C11" s="447"/>
      <c r="D11" s="447"/>
      <c r="E11" s="447" t="s">
        <v>132</v>
      </c>
      <c r="F11" s="447" t="s">
        <v>132</v>
      </c>
      <c r="G11" s="448" t="s">
        <v>131</v>
      </c>
      <c r="H11" s="448" t="s">
        <v>131</v>
      </c>
      <c r="I11" s="448" t="s">
        <v>131</v>
      </c>
      <c r="J11" s="448" t="s">
        <v>131</v>
      </c>
      <c r="K11" s="448" t="s">
        <v>131</v>
      </c>
      <c r="L11" s="447" t="s">
        <v>132</v>
      </c>
      <c r="M11" s="124" t="s">
        <v>48</v>
      </c>
      <c r="N11" s="453" t="s">
        <v>49</v>
      </c>
      <c r="O11" s="152">
        <v>9</v>
      </c>
      <c r="P11" s="144">
        <v>40722</v>
      </c>
      <c r="Q11" s="153" t="s">
        <v>204</v>
      </c>
      <c r="R11" s="152">
        <v>17</v>
      </c>
      <c r="S11" s="144">
        <v>41313</v>
      </c>
      <c r="T11" s="153" t="s">
        <v>269</v>
      </c>
      <c r="U11" s="152">
        <v>10</v>
      </c>
      <c r="V11" s="137">
        <v>41484</v>
      </c>
      <c r="W11" s="153" t="s">
        <v>270</v>
      </c>
      <c r="X11" s="152">
        <v>12</v>
      </c>
      <c r="Y11" s="144">
        <v>41942</v>
      </c>
      <c r="Z11" s="153" t="s">
        <v>277</v>
      </c>
      <c r="AA11" s="152">
        <v>17</v>
      </c>
      <c r="AB11" s="144">
        <v>42423</v>
      </c>
      <c r="AC11" s="153" t="s">
        <v>269</v>
      </c>
      <c r="AD11" s="152">
        <v>14</v>
      </c>
      <c r="AE11" s="145">
        <v>42692</v>
      </c>
      <c r="AF11" s="153" t="s">
        <v>261</v>
      </c>
      <c r="AG11" s="459">
        <v>9</v>
      </c>
      <c r="AH11" s="451">
        <v>42914</v>
      </c>
      <c r="AI11" s="460" t="s">
        <v>72</v>
      </c>
      <c r="AJ11" s="159"/>
      <c r="AK11" s="160"/>
      <c r="AL11" s="161"/>
      <c r="AM11" s="159"/>
      <c r="AN11" s="160"/>
      <c r="AO11" s="161"/>
      <c r="AP11" s="159"/>
      <c r="AQ11" s="160"/>
      <c r="AR11" s="161"/>
    </row>
    <row r="12" spans="1:44" ht="49.5" customHeight="1" thickBot="1">
      <c r="A12" s="19">
        <v>9</v>
      </c>
      <c r="B12" s="512" t="s">
        <v>17</v>
      </c>
      <c r="C12" s="447"/>
      <c r="D12" s="447"/>
      <c r="E12" s="448" t="s">
        <v>131</v>
      </c>
      <c r="F12" s="448" t="s">
        <v>131</v>
      </c>
      <c r="G12" s="448" t="s">
        <v>131</v>
      </c>
      <c r="H12" s="447" t="s">
        <v>132</v>
      </c>
      <c r="I12" s="447" t="s">
        <v>132</v>
      </c>
      <c r="J12" s="448" t="s">
        <v>131</v>
      </c>
      <c r="K12" s="448" t="s">
        <v>131</v>
      </c>
      <c r="L12" s="448" t="s">
        <v>131</v>
      </c>
      <c r="M12" s="124" t="s">
        <v>48</v>
      </c>
      <c r="N12" s="454" t="s">
        <v>51</v>
      </c>
      <c r="O12" s="152">
        <v>20</v>
      </c>
      <c r="P12" s="144">
        <v>41030</v>
      </c>
      <c r="Q12" s="153" t="s">
        <v>196</v>
      </c>
      <c r="R12" s="152">
        <v>20</v>
      </c>
      <c r="S12" s="144">
        <v>41418</v>
      </c>
      <c r="T12" s="456" t="s">
        <v>197</v>
      </c>
      <c r="U12" s="152">
        <v>17</v>
      </c>
      <c r="V12" s="144">
        <v>41697</v>
      </c>
      <c r="W12" s="456" t="s">
        <v>198</v>
      </c>
      <c r="X12" s="152">
        <v>9</v>
      </c>
      <c r="Y12" s="144">
        <v>41820</v>
      </c>
      <c r="Z12" s="153" t="s">
        <v>190</v>
      </c>
      <c r="AA12" s="152">
        <v>9</v>
      </c>
      <c r="AB12" s="144">
        <v>42184</v>
      </c>
      <c r="AC12" s="153" t="s">
        <v>72</v>
      </c>
      <c r="AD12" s="152" t="s">
        <v>337</v>
      </c>
      <c r="AE12" s="144">
        <v>42774</v>
      </c>
      <c r="AF12" s="457" t="s">
        <v>194</v>
      </c>
      <c r="AG12" s="461">
        <v>10</v>
      </c>
      <c r="AH12" s="451">
        <v>42943</v>
      </c>
      <c r="AI12" s="460" t="s">
        <v>821</v>
      </c>
      <c r="AJ12" s="159"/>
      <c r="AK12" s="160"/>
      <c r="AL12" s="161"/>
      <c r="AM12" s="159"/>
      <c r="AN12" s="160"/>
      <c r="AO12" s="161"/>
      <c r="AP12" s="159"/>
      <c r="AQ12" s="160"/>
      <c r="AR12" s="161"/>
    </row>
    <row r="13" spans="1:44" ht="50.15" customHeight="1" thickBot="1">
      <c r="A13" s="19">
        <v>10</v>
      </c>
      <c r="B13" s="513" t="s">
        <v>18</v>
      </c>
      <c r="C13" s="449"/>
      <c r="D13" s="449"/>
      <c r="E13" s="450" t="s">
        <v>131</v>
      </c>
      <c r="F13" s="450" t="s">
        <v>131</v>
      </c>
      <c r="G13" s="450" t="s">
        <v>131</v>
      </c>
      <c r="H13" s="449" t="s">
        <v>132</v>
      </c>
      <c r="I13" s="450" t="s">
        <v>131</v>
      </c>
      <c r="J13" s="450" t="s">
        <v>131</v>
      </c>
      <c r="K13" s="450" t="s">
        <v>131</v>
      </c>
      <c r="L13" s="450" t="s">
        <v>131</v>
      </c>
      <c r="M13" s="123" t="s">
        <v>52</v>
      </c>
      <c r="N13" s="453" t="s">
        <v>53</v>
      </c>
      <c r="O13" s="154">
        <v>22</v>
      </c>
      <c r="P13" s="455">
        <v>41113</v>
      </c>
      <c r="Q13" s="155" t="s">
        <v>259</v>
      </c>
      <c r="R13" s="154">
        <v>17</v>
      </c>
      <c r="S13" s="455">
        <v>41332</v>
      </c>
      <c r="T13" s="155" t="s">
        <v>260</v>
      </c>
      <c r="U13" s="154">
        <v>13.5</v>
      </c>
      <c r="V13" s="455">
        <v>41592</v>
      </c>
      <c r="W13" s="155" t="s">
        <v>261</v>
      </c>
      <c r="X13" s="154">
        <v>10</v>
      </c>
      <c r="Y13" s="455">
        <v>41851</v>
      </c>
      <c r="Z13" s="155" t="s">
        <v>262</v>
      </c>
      <c r="AA13" s="154">
        <v>9</v>
      </c>
      <c r="AB13" s="455">
        <v>42185</v>
      </c>
      <c r="AC13" s="155" t="s">
        <v>72</v>
      </c>
      <c r="AD13" s="154">
        <v>9.5</v>
      </c>
      <c r="AE13" s="455">
        <v>42566</v>
      </c>
      <c r="AF13" s="155" t="s">
        <v>263</v>
      </c>
      <c r="AG13" s="462">
        <v>10</v>
      </c>
      <c r="AH13" s="463">
        <v>42930</v>
      </c>
      <c r="AI13" s="464" t="s">
        <v>822</v>
      </c>
      <c r="AJ13" s="159"/>
      <c r="AK13" s="160"/>
      <c r="AL13" s="161"/>
      <c r="AM13" s="159"/>
      <c r="AN13" s="160"/>
      <c r="AO13" s="161"/>
      <c r="AP13" s="159"/>
      <c r="AQ13" s="160"/>
      <c r="AR13" s="161"/>
    </row>
    <row r="14" spans="1:44" ht="28.15" customHeight="1">
      <c r="B14" s="23" t="s">
        <v>636</v>
      </c>
      <c r="C14" s="18">
        <v>10</v>
      </c>
      <c r="D14" s="18">
        <v>10</v>
      </c>
      <c r="E14" s="18">
        <v>10</v>
      </c>
      <c r="F14" s="18">
        <v>10</v>
      </c>
      <c r="G14" s="18">
        <v>10</v>
      </c>
      <c r="H14" s="18">
        <v>10</v>
      </c>
      <c r="I14" s="18">
        <v>10</v>
      </c>
      <c r="J14" s="18">
        <v>10</v>
      </c>
      <c r="K14" s="18">
        <v>10</v>
      </c>
      <c r="L14" s="18">
        <v>10</v>
      </c>
      <c r="T14" s="16"/>
    </row>
    <row r="15" spans="1:44">
      <c r="T15" s="16"/>
    </row>
    <row r="16" spans="1:44" ht="18.5">
      <c r="B16" s="15" t="s">
        <v>633</v>
      </c>
      <c r="C16" s="14">
        <v>2019</v>
      </c>
      <c r="D16" s="14">
        <v>2018</v>
      </c>
      <c r="E16" s="14">
        <v>2017</v>
      </c>
      <c r="F16" s="14">
        <v>2016</v>
      </c>
      <c r="G16" s="14">
        <v>2015</v>
      </c>
      <c r="H16" s="14">
        <v>2014</v>
      </c>
      <c r="I16" s="14">
        <v>2013</v>
      </c>
      <c r="J16" s="14">
        <v>2012</v>
      </c>
      <c r="K16" s="14">
        <v>2011</v>
      </c>
      <c r="L16" s="14">
        <v>2010</v>
      </c>
      <c r="T16" s="16"/>
    </row>
    <row r="17" spans="2:20" ht="18.5">
      <c r="B17" s="15" t="s">
        <v>552</v>
      </c>
      <c r="C17" s="18">
        <v>0</v>
      </c>
      <c r="D17" s="18">
        <v>0</v>
      </c>
      <c r="E17" s="18">
        <v>2</v>
      </c>
      <c r="F17" s="18">
        <v>2</v>
      </c>
      <c r="G17" s="18">
        <f t="shared" ref="G17:L17" si="0">G14-G18</f>
        <v>7</v>
      </c>
      <c r="H17" s="18">
        <f t="shared" si="0"/>
        <v>9</v>
      </c>
      <c r="I17" s="18">
        <f t="shared" si="0"/>
        <v>8</v>
      </c>
      <c r="J17" s="18">
        <f t="shared" si="0"/>
        <v>6</v>
      </c>
      <c r="K17" s="18">
        <f t="shared" si="0"/>
        <v>6</v>
      </c>
      <c r="L17" s="18">
        <f t="shared" si="0"/>
        <v>8</v>
      </c>
      <c r="T17" s="16"/>
    </row>
    <row r="18" spans="2:20" ht="18.5">
      <c r="B18" s="15" t="s">
        <v>190</v>
      </c>
      <c r="C18" s="18">
        <v>0</v>
      </c>
      <c r="D18" s="18">
        <v>0</v>
      </c>
      <c r="E18" s="18">
        <v>8</v>
      </c>
      <c r="F18" s="18">
        <v>8</v>
      </c>
      <c r="G18" s="18">
        <v>3</v>
      </c>
      <c r="H18" s="18">
        <v>1</v>
      </c>
      <c r="I18" s="18">
        <v>2</v>
      </c>
      <c r="J18" s="18">
        <v>4</v>
      </c>
      <c r="K18" s="18">
        <v>4</v>
      </c>
      <c r="L18" s="18">
        <v>2</v>
      </c>
      <c r="T18" s="16"/>
    </row>
    <row r="19" spans="2:20" ht="18.5">
      <c r="B19" s="15" t="s">
        <v>556</v>
      </c>
      <c r="C19" s="238"/>
      <c r="D19" s="238"/>
      <c r="E19" s="238">
        <f>E17/10</f>
        <v>0.2</v>
      </c>
      <c r="F19" s="238">
        <f>F17/10</f>
        <v>0.2</v>
      </c>
      <c r="G19" s="238">
        <f t="shared" ref="G19:L19" si="1">G18/10</f>
        <v>0.3</v>
      </c>
      <c r="H19" s="238">
        <f t="shared" si="1"/>
        <v>0.1</v>
      </c>
      <c r="I19" s="238">
        <f t="shared" si="1"/>
        <v>0.2</v>
      </c>
      <c r="J19" s="238">
        <f t="shared" si="1"/>
        <v>0.4</v>
      </c>
      <c r="K19" s="238">
        <f t="shared" si="1"/>
        <v>0.4</v>
      </c>
      <c r="L19" s="238">
        <f t="shared" si="1"/>
        <v>0.2</v>
      </c>
      <c r="T19" s="16"/>
    </row>
    <row r="20" spans="2:20" ht="18.5">
      <c r="B20" s="271" t="s">
        <v>637</v>
      </c>
      <c r="C20" s="272"/>
      <c r="D20" s="52"/>
      <c r="E20" s="583">
        <f>E18/10</f>
        <v>0.8</v>
      </c>
      <c r="F20" s="583">
        <f>F18/10</f>
        <v>0.8</v>
      </c>
      <c r="G20" s="583">
        <f t="shared" ref="G20:L20" si="2">G18/10</f>
        <v>0.3</v>
      </c>
      <c r="H20" s="583">
        <f t="shared" si="2"/>
        <v>0.1</v>
      </c>
      <c r="I20" s="583">
        <f t="shared" si="2"/>
        <v>0.2</v>
      </c>
      <c r="J20" s="583">
        <f t="shared" si="2"/>
        <v>0.4</v>
      </c>
      <c r="K20" s="583">
        <f t="shared" si="2"/>
        <v>0.4</v>
      </c>
      <c r="L20" s="583">
        <f t="shared" si="2"/>
        <v>0.2</v>
      </c>
      <c r="T20" s="16"/>
    </row>
    <row r="21" spans="2:20">
      <c r="T21" s="16"/>
    </row>
    <row r="22" spans="2:20">
      <c r="T22" s="16"/>
    </row>
    <row r="23" spans="2:20">
      <c r="T23" s="16"/>
    </row>
    <row r="24" spans="2:20">
      <c r="T24" s="16"/>
    </row>
    <row r="25" spans="2:20">
      <c r="T25" s="16"/>
    </row>
    <row r="26" spans="2:20">
      <c r="T26" s="16"/>
    </row>
    <row r="27" spans="2:20">
      <c r="T27" s="16"/>
    </row>
    <row r="28" spans="2:20">
      <c r="T28" s="16"/>
    </row>
    <row r="29" spans="2:20">
      <c r="T29" s="16"/>
    </row>
    <row r="30" spans="2:20">
      <c r="T30" s="16"/>
    </row>
    <row r="31" spans="2:20">
      <c r="T31" s="16"/>
    </row>
    <row r="32" spans="2:20">
      <c r="T32" s="16"/>
    </row>
    <row r="33" spans="20:20">
      <c r="T33" s="16"/>
    </row>
    <row r="34" spans="20:20">
      <c r="T34" s="16"/>
    </row>
    <row r="35" spans="20:20">
      <c r="T35" s="16"/>
    </row>
    <row r="36" spans="20:20">
      <c r="T36" s="16"/>
    </row>
    <row r="37" spans="20:20">
      <c r="T37" s="16"/>
    </row>
    <row r="38" spans="20:20">
      <c r="T38" s="16"/>
    </row>
    <row r="39" spans="20:20">
      <c r="T39" s="16"/>
    </row>
    <row r="40" spans="20:20">
      <c r="T40" s="16"/>
    </row>
    <row r="41" spans="20:20">
      <c r="T41" s="16"/>
    </row>
    <row r="42" spans="20:20">
      <c r="T42" s="16"/>
    </row>
    <row r="43" spans="20:20">
      <c r="T43" s="16"/>
    </row>
    <row r="44" spans="20:20">
      <c r="T44" s="16"/>
    </row>
    <row r="45" spans="20:20">
      <c r="T45" s="16"/>
    </row>
    <row r="46" spans="20:20">
      <c r="T46" s="16"/>
    </row>
    <row r="47" spans="20:20">
      <c r="T47" s="16"/>
    </row>
    <row r="48" spans="20:20">
      <c r="T48" s="16"/>
    </row>
    <row r="49" spans="20:20">
      <c r="T49" s="16"/>
    </row>
    <row r="50" spans="20:20">
      <c r="T50" s="16"/>
    </row>
    <row r="51" spans="20:20">
      <c r="T51" s="16"/>
    </row>
    <row r="52" spans="20:20">
      <c r="T52" s="16"/>
    </row>
    <row r="53" spans="20:20">
      <c r="T53" s="16"/>
    </row>
    <row r="54" spans="20:20">
      <c r="T54" s="16"/>
    </row>
    <row r="55" spans="20:20">
      <c r="T55" s="16"/>
    </row>
    <row r="56" spans="20:20">
      <c r="T56" s="16"/>
    </row>
    <row r="57" spans="20:20">
      <c r="T57" s="16"/>
    </row>
    <row r="58" spans="20:20">
      <c r="T58" s="16"/>
    </row>
    <row r="59" spans="20:20">
      <c r="T59" s="16"/>
    </row>
    <row r="60" spans="20:20">
      <c r="T60" s="16"/>
    </row>
    <row r="61" spans="20:20">
      <c r="T61" s="16"/>
    </row>
    <row r="62" spans="20:20">
      <c r="T62" s="16"/>
    </row>
    <row r="63" spans="20:20">
      <c r="T63" s="16"/>
    </row>
    <row r="64" spans="20:20">
      <c r="T64" s="16"/>
    </row>
    <row r="65" spans="20:20">
      <c r="T65" s="16"/>
    </row>
    <row r="66" spans="20:20">
      <c r="T66" s="16"/>
    </row>
    <row r="67" spans="20:20">
      <c r="T67" s="16"/>
    </row>
    <row r="68" spans="20:20">
      <c r="T68" s="16"/>
    </row>
    <row r="69" spans="20:20">
      <c r="T69" s="16"/>
    </row>
    <row r="70" spans="20:20">
      <c r="T70" s="16"/>
    </row>
    <row r="71" spans="20:20">
      <c r="T71" s="16"/>
    </row>
    <row r="72" spans="20:20">
      <c r="T72" s="16"/>
    </row>
    <row r="73" spans="20:20">
      <c r="T73" s="16"/>
    </row>
    <row r="74" spans="20:20">
      <c r="T74" s="16"/>
    </row>
    <row r="75" spans="20:20">
      <c r="T75" s="16"/>
    </row>
    <row r="76" spans="20:20">
      <c r="T76" s="16"/>
    </row>
  </sheetData>
  <sheetProtection selectLockedCells="1" selectUnlockedCells="1"/>
  <customSheetViews>
    <customSheetView guid="{2F72B26B-A174-4BD7-8675-EA9925E43EF5}" scale="89" showPageBreaks="1" fitToPage="1" printArea="1" topLeftCell="A11">
      <selection activeCell="B14" sqref="B14:R14"/>
      <pageMargins left="0.23622047244094491" right="0.23622047244094491" top="0.74803149606299213" bottom="0.74803149606299213" header="0.31496062992125984" footer="0.31496062992125984"/>
      <printOptions horizontalCentered="1" verticalCentered="1"/>
      <pageSetup paperSize="9" scale="60" orientation="landscape" r:id="rId1"/>
    </customSheetView>
    <customSheetView guid="{CD5B3175-8D09-4DDA-A5F5-75BB3CA1F1AF}" scale="89" fitToPage="1" topLeftCell="A9">
      <selection activeCell="B21" sqref="B12:B21"/>
      <pageMargins left="0.23622047244094491" right="0.23622047244094491" top="0.74803149606299213" bottom="0.74803149606299213" header="0.31496062992125984" footer="0.31496062992125984"/>
      <printOptions horizontalCentered="1" verticalCentered="1"/>
      <pageSetup paperSize="9" scale="65" orientation="landscape" r:id="rId2"/>
    </customSheetView>
  </customSheetViews>
  <hyperlinks>
    <hyperlink ref="N10" r:id="rId3" display="http://www.opaguam.org/reports-audits/financial-audits"/>
    <hyperlink ref="N11" r:id="rId4" display="http://www.rmioag.com/report_repmar.php"/>
    <hyperlink ref="N12" r:id="rId5" display="http://www.opacnmi.com/sec.asp?secID=4"/>
    <hyperlink ref="N13" r:id="rId6" display="http://palauopa.org/single-audits.html"/>
    <hyperlink ref="N4" r:id="rId7"/>
    <hyperlink ref="N5" r:id="rId8"/>
  </hyperlinks>
  <printOptions horizontalCentered="1" verticalCentered="1"/>
  <pageMargins left="0.23622047244094491" right="0.23622047244094491" top="0.74803149606299213" bottom="0.74803149606299213" header="0.31496062992125984" footer="0.31496062992125984"/>
  <pageSetup paperSize="9" scale="60" orientation="landscape" r:id="rId9"/>
  <drawing r:id="rId10"/>
  <legacyDrawing r:id="rId11"/>
  <tableParts count="1">
    <tablePart r:id="rId12"/>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AS30"/>
  <sheetViews>
    <sheetView zoomScale="82" zoomScaleNormal="82" workbookViewId="0">
      <selection activeCell="F6" sqref="F6"/>
    </sheetView>
  </sheetViews>
  <sheetFormatPr defaultColWidth="18.7265625" defaultRowHeight="15.5"/>
  <cols>
    <col min="1" max="1" width="5.81640625" style="26" customWidth="1"/>
    <col min="2" max="2" width="18" style="25" customWidth="1"/>
    <col min="3" max="5" width="8.26953125" style="25" customWidth="1"/>
    <col min="6" max="6" width="12.36328125" style="22" customWidth="1"/>
    <col min="7" max="12" width="7.08984375" style="22" customWidth="1"/>
    <col min="13" max="13" width="13.7265625" style="22" customWidth="1"/>
    <col min="14" max="14" width="40.81640625" style="22" customWidth="1"/>
    <col min="15" max="15" width="36.90625" style="20" customWidth="1"/>
    <col min="16" max="16" width="12.54296875" style="22" customWidth="1"/>
    <col min="17" max="17" width="11.26953125" style="22" customWidth="1"/>
    <col min="18" max="18" width="10.36328125" style="22" customWidth="1"/>
    <col min="19" max="19" width="10.7265625" style="22" customWidth="1"/>
    <col min="20" max="21" width="10.36328125" style="22" customWidth="1"/>
    <col min="22" max="22" width="10" style="22" customWidth="1"/>
    <col min="23" max="23" width="10.453125" style="22" customWidth="1"/>
    <col min="24" max="24" width="10.36328125" style="22" customWidth="1"/>
    <col min="25" max="25" width="11.1796875" style="28" customWidth="1"/>
    <col min="26" max="27" width="10.36328125" style="22" customWidth="1"/>
    <col min="28" max="28" width="11.453125" style="22" customWidth="1"/>
    <col min="29" max="29" width="11.26953125" style="22" customWidth="1"/>
    <col min="30" max="31" width="11.36328125" style="22" customWidth="1"/>
    <col min="32" max="32" width="12.36328125" style="22" customWidth="1"/>
    <col min="33" max="33" width="11.54296875" style="22" customWidth="1"/>
    <col min="34" max="34" width="9.81640625" style="22" customWidth="1"/>
    <col min="35" max="36" width="11.36328125" style="22" customWidth="1"/>
    <col min="37" max="37" width="8.453125" style="22" customWidth="1"/>
    <col min="38" max="39" width="11.36328125" style="22" customWidth="1"/>
    <col min="40" max="40" width="8.453125" style="22" customWidth="1"/>
    <col min="41" max="42" width="11.36328125" style="22" customWidth="1"/>
    <col min="43" max="43" width="8.453125" style="22" customWidth="1"/>
    <col min="44" max="45" width="11.36328125" style="22" customWidth="1"/>
    <col min="46" max="16384" width="18.7265625" style="22"/>
  </cols>
  <sheetData>
    <row r="1" spans="1:45">
      <c r="B1" s="24" t="s">
        <v>63</v>
      </c>
      <c r="C1" s="24"/>
      <c r="D1" s="24"/>
      <c r="E1" s="24"/>
      <c r="F1" s="27"/>
      <c r="G1" s="25" t="s">
        <v>604</v>
      </c>
    </row>
    <row r="2" spans="1:45" ht="16.5">
      <c r="B2" s="103" t="s">
        <v>134</v>
      </c>
      <c r="C2" s="24"/>
      <c r="D2" s="24"/>
      <c r="E2" s="241"/>
      <c r="F2" s="242" t="s">
        <v>131</v>
      </c>
      <c r="G2" s="243"/>
    </row>
    <row r="3" spans="1:45" ht="16.5">
      <c r="B3" s="103" t="s">
        <v>72</v>
      </c>
      <c r="C3" s="24"/>
      <c r="D3" s="24"/>
      <c r="E3" s="241"/>
      <c r="F3" s="242" t="s">
        <v>132</v>
      </c>
      <c r="G3" s="243"/>
    </row>
    <row r="4" spans="1:45" ht="65.5" customHeight="1" thickBot="1">
      <c r="B4" s="540" t="s">
        <v>61</v>
      </c>
      <c r="C4" s="493" t="s">
        <v>914</v>
      </c>
      <c r="D4" s="493" t="s">
        <v>915</v>
      </c>
      <c r="E4" s="493" t="s">
        <v>916</v>
      </c>
      <c r="F4" s="493" t="s">
        <v>917</v>
      </c>
      <c r="G4" s="493" t="s">
        <v>918</v>
      </c>
      <c r="H4" s="493" t="s">
        <v>919</v>
      </c>
      <c r="I4" s="493" t="s">
        <v>920</v>
      </c>
      <c r="J4" s="493" t="s">
        <v>921</v>
      </c>
      <c r="K4" s="493" t="s">
        <v>922</v>
      </c>
      <c r="L4" s="493" t="s">
        <v>923</v>
      </c>
      <c r="M4" s="427" t="s">
        <v>115</v>
      </c>
      <c r="N4" s="427" t="s">
        <v>39</v>
      </c>
      <c r="O4" s="446" t="s">
        <v>113</v>
      </c>
      <c r="P4" s="494" t="s">
        <v>904</v>
      </c>
      <c r="Q4" s="495" t="s">
        <v>850</v>
      </c>
      <c r="R4" s="496" t="s">
        <v>851</v>
      </c>
      <c r="S4" s="497" t="s">
        <v>905</v>
      </c>
      <c r="T4" s="498" t="s">
        <v>852</v>
      </c>
      <c r="U4" s="499" t="s">
        <v>853</v>
      </c>
      <c r="V4" s="500" t="s">
        <v>906</v>
      </c>
      <c r="W4" s="501" t="s">
        <v>854</v>
      </c>
      <c r="X4" s="502" t="s">
        <v>855</v>
      </c>
      <c r="Y4" s="503" t="s">
        <v>907</v>
      </c>
      <c r="Z4" s="504" t="s">
        <v>856</v>
      </c>
      <c r="AA4" s="504" t="s">
        <v>857</v>
      </c>
      <c r="AB4" s="505" t="s">
        <v>908</v>
      </c>
      <c r="AC4" s="506" t="s">
        <v>858</v>
      </c>
      <c r="AD4" s="507" t="s">
        <v>859</v>
      </c>
      <c r="AE4" s="505" t="s">
        <v>909</v>
      </c>
      <c r="AF4" s="506" t="s">
        <v>860</v>
      </c>
      <c r="AG4" s="507" t="s">
        <v>861</v>
      </c>
      <c r="AH4" s="505" t="s">
        <v>910</v>
      </c>
      <c r="AI4" s="506" t="s">
        <v>862</v>
      </c>
      <c r="AJ4" s="507" t="s">
        <v>863</v>
      </c>
      <c r="AK4" s="505" t="s">
        <v>911</v>
      </c>
      <c r="AL4" s="506" t="s">
        <v>864</v>
      </c>
      <c r="AM4" s="507" t="s">
        <v>865</v>
      </c>
      <c r="AN4" s="505" t="s">
        <v>912</v>
      </c>
      <c r="AO4" s="506" t="s">
        <v>866</v>
      </c>
      <c r="AP4" s="507" t="s">
        <v>867</v>
      </c>
      <c r="AQ4" s="505" t="s">
        <v>913</v>
      </c>
      <c r="AR4" s="506" t="s">
        <v>868</v>
      </c>
      <c r="AS4" s="506" t="s">
        <v>869</v>
      </c>
    </row>
    <row r="5" spans="1:45" ht="65.650000000000006" customHeight="1" thickBot="1">
      <c r="B5" s="540"/>
      <c r="C5" s="445"/>
      <c r="D5" s="445"/>
      <c r="E5" s="445"/>
      <c r="F5" s="445"/>
      <c r="G5" s="445"/>
      <c r="H5" s="445"/>
      <c r="I5" s="445"/>
      <c r="J5" s="445"/>
      <c r="K5" s="445"/>
      <c r="L5" s="445"/>
      <c r="M5" s="427"/>
      <c r="N5" s="427"/>
      <c r="O5" s="446"/>
      <c r="P5" s="61" t="s">
        <v>108</v>
      </c>
      <c r="Q5" s="61" t="s">
        <v>109</v>
      </c>
      <c r="R5" s="61" t="s">
        <v>106</v>
      </c>
      <c r="S5" s="61" t="s">
        <v>110</v>
      </c>
      <c r="T5" s="61" t="s">
        <v>109</v>
      </c>
      <c r="U5" s="61" t="s">
        <v>107</v>
      </c>
      <c r="V5" s="62" t="s">
        <v>108</v>
      </c>
      <c r="W5" s="74" t="s">
        <v>109</v>
      </c>
      <c r="X5" s="74" t="s">
        <v>107</v>
      </c>
      <c r="Y5" s="62" t="s">
        <v>108</v>
      </c>
      <c r="Z5" s="74" t="s">
        <v>109</v>
      </c>
      <c r="AA5" s="74" t="s">
        <v>107</v>
      </c>
      <c r="AB5" s="62" t="s">
        <v>108</v>
      </c>
      <c r="AC5" s="74" t="s">
        <v>109</v>
      </c>
      <c r="AD5" s="74" t="s">
        <v>107</v>
      </c>
      <c r="AE5" s="62" t="s">
        <v>108</v>
      </c>
      <c r="AF5" s="74" t="s">
        <v>109</v>
      </c>
      <c r="AG5" s="74" t="s">
        <v>107</v>
      </c>
      <c r="AH5" s="62" t="s">
        <v>108</v>
      </c>
      <c r="AI5" s="74" t="s">
        <v>109</v>
      </c>
      <c r="AJ5" s="74" t="s">
        <v>107</v>
      </c>
      <c r="AK5" s="246" t="s">
        <v>108</v>
      </c>
      <c r="AL5" s="247" t="s">
        <v>109</v>
      </c>
      <c r="AM5" s="247" t="s">
        <v>107</v>
      </c>
      <c r="AN5" s="246" t="s">
        <v>108</v>
      </c>
      <c r="AO5" s="247" t="s">
        <v>109</v>
      </c>
      <c r="AP5" s="247" t="s">
        <v>107</v>
      </c>
      <c r="AQ5" s="246" t="s">
        <v>108</v>
      </c>
      <c r="AR5" s="247" t="s">
        <v>109</v>
      </c>
      <c r="AS5" s="545" t="s">
        <v>107</v>
      </c>
    </row>
    <row r="6" spans="1:45" ht="129" customHeight="1" thickBot="1">
      <c r="A6" s="26">
        <v>1</v>
      </c>
      <c r="B6" s="541" t="s">
        <v>68</v>
      </c>
      <c r="C6" s="484" t="s">
        <v>838</v>
      </c>
      <c r="D6" s="484" t="s">
        <v>837</v>
      </c>
      <c r="E6" s="484" t="s">
        <v>836</v>
      </c>
      <c r="F6" s="485" t="s">
        <v>842</v>
      </c>
      <c r="G6" s="466" t="s">
        <v>131</v>
      </c>
      <c r="H6" s="87" t="s">
        <v>132</v>
      </c>
      <c r="I6" s="87" t="s">
        <v>132</v>
      </c>
      <c r="J6" s="87" t="s">
        <v>132</v>
      </c>
      <c r="K6" s="87" t="s">
        <v>132</v>
      </c>
      <c r="L6" s="87" t="s">
        <v>131</v>
      </c>
      <c r="M6" s="65" t="s">
        <v>569</v>
      </c>
      <c r="N6" s="63" t="s">
        <v>605</v>
      </c>
      <c r="O6" s="70" t="s">
        <v>112</v>
      </c>
      <c r="P6" s="76" t="s">
        <v>559</v>
      </c>
      <c r="Q6" s="79" t="s">
        <v>558</v>
      </c>
      <c r="R6" s="79" t="s">
        <v>560</v>
      </c>
      <c r="S6" s="251" t="s">
        <v>562</v>
      </c>
      <c r="T6" s="79" t="s">
        <v>561</v>
      </c>
      <c r="U6" s="79" t="s">
        <v>212</v>
      </c>
      <c r="V6" s="250" t="s">
        <v>564</v>
      </c>
      <c r="W6" s="250" t="s">
        <v>563</v>
      </c>
      <c r="X6" s="250" t="s">
        <v>212</v>
      </c>
      <c r="Y6" s="250" t="s">
        <v>566</v>
      </c>
      <c r="Z6" s="250" t="s">
        <v>565</v>
      </c>
      <c r="AA6" s="250" t="s">
        <v>212</v>
      </c>
      <c r="AB6" s="472" t="s">
        <v>568</v>
      </c>
      <c r="AC6" s="92" t="s">
        <v>567</v>
      </c>
      <c r="AD6" s="94" t="s">
        <v>212</v>
      </c>
      <c r="AE6" s="476" t="s">
        <v>829</v>
      </c>
      <c r="AF6" s="476" t="s">
        <v>828</v>
      </c>
      <c r="AG6" s="476" t="s">
        <v>830</v>
      </c>
      <c r="AH6" s="538" t="s">
        <v>841</v>
      </c>
      <c r="AI6" s="539"/>
      <c r="AJ6" s="539"/>
      <c r="AK6" s="539"/>
      <c r="AL6" s="539"/>
      <c r="AM6" s="539"/>
      <c r="AN6" s="539"/>
      <c r="AO6" s="539"/>
      <c r="AP6" s="539"/>
      <c r="AQ6" s="539"/>
      <c r="AR6" s="539"/>
      <c r="AS6" s="539"/>
    </row>
    <row r="7" spans="1:45" s="73" customFormat="1" ht="109" thickBot="1">
      <c r="A7" s="594">
        <v>2</v>
      </c>
      <c r="B7" s="585" t="s">
        <v>25</v>
      </c>
      <c r="C7" s="586"/>
      <c r="D7" s="586"/>
      <c r="E7" s="586"/>
      <c r="F7" s="587" t="s">
        <v>132</v>
      </c>
      <c r="G7" s="587" t="s">
        <v>132</v>
      </c>
      <c r="H7" s="587" t="s">
        <v>131</v>
      </c>
      <c r="I7" s="588" t="s">
        <v>131</v>
      </c>
      <c r="J7" s="588" t="s">
        <v>131</v>
      </c>
      <c r="K7" s="588" t="s">
        <v>131</v>
      </c>
      <c r="L7" s="588" t="s">
        <v>131</v>
      </c>
      <c r="M7" s="589" t="s">
        <v>845</v>
      </c>
      <c r="N7" s="590" t="s">
        <v>111</v>
      </c>
      <c r="O7" s="591" t="s">
        <v>570</v>
      </c>
      <c r="P7" s="250" t="s">
        <v>849</v>
      </c>
      <c r="Q7" s="250" t="s">
        <v>846</v>
      </c>
      <c r="R7" s="250" t="s">
        <v>847</v>
      </c>
      <c r="S7" s="250" t="s">
        <v>849</v>
      </c>
      <c r="T7" s="250" t="s">
        <v>846</v>
      </c>
      <c r="U7" s="250" t="s">
        <v>848</v>
      </c>
      <c r="V7" s="250" t="s">
        <v>573</v>
      </c>
      <c r="W7" s="250" t="s">
        <v>572</v>
      </c>
      <c r="X7" s="250" t="s">
        <v>574</v>
      </c>
      <c r="Y7" s="250" t="s">
        <v>575</v>
      </c>
      <c r="Z7" s="250" t="s">
        <v>576</v>
      </c>
      <c r="AA7" s="250" t="s">
        <v>577</v>
      </c>
      <c r="AB7" s="250" t="s">
        <v>578</v>
      </c>
      <c r="AC7" s="250" t="s">
        <v>580</v>
      </c>
      <c r="AD7" s="250" t="s">
        <v>579</v>
      </c>
      <c r="AE7" s="250" t="s">
        <v>581</v>
      </c>
      <c r="AF7" s="250" t="s">
        <v>582</v>
      </c>
      <c r="AG7" s="250" t="s">
        <v>583</v>
      </c>
      <c r="AH7" s="250" t="s">
        <v>975</v>
      </c>
      <c r="AI7" s="250" t="s">
        <v>974</v>
      </c>
      <c r="AJ7" s="250" t="s">
        <v>190</v>
      </c>
      <c r="AK7" s="592"/>
      <c r="AL7" s="592"/>
      <c r="AM7" s="592"/>
      <c r="AN7" s="592"/>
      <c r="AO7" s="592"/>
      <c r="AP7" s="592"/>
      <c r="AQ7" s="592"/>
      <c r="AR7" s="592"/>
      <c r="AS7" s="593"/>
    </row>
    <row r="8" spans="1:45" ht="264" thickBot="1">
      <c r="A8" s="26">
        <v>3</v>
      </c>
      <c r="B8" s="542" t="s">
        <v>26</v>
      </c>
      <c r="C8" s="88"/>
      <c r="D8" s="88"/>
      <c r="E8" s="88"/>
      <c r="F8" s="483" t="s">
        <v>839</v>
      </c>
      <c r="G8" s="89" t="s">
        <v>131</v>
      </c>
      <c r="H8" s="89" t="s">
        <v>131</v>
      </c>
      <c r="I8" s="245" t="s">
        <v>131</v>
      </c>
      <c r="J8" s="91" t="s">
        <v>131</v>
      </c>
      <c r="K8" s="245" t="s">
        <v>131</v>
      </c>
      <c r="L8" s="245" t="s">
        <v>131</v>
      </c>
      <c r="M8" s="68" t="s">
        <v>925</v>
      </c>
      <c r="N8" s="69" t="s">
        <v>114</v>
      </c>
      <c r="O8" s="86" t="s">
        <v>130</v>
      </c>
      <c r="P8" s="261"/>
      <c r="Q8" s="261"/>
      <c r="R8" s="261"/>
      <c r="S8" s="261"/>
      <c r="T8" s="261"/>
      <c r="U8" s="261"/>
      <c r="V8" s="250" t="s">
        <v>606</v>
      </c>
      <c r="W8" s="250" t="s">
        <v>607</v>
      </c>
      <c r="X8" s="250" t="s">
        <v>608</v>
      </c>
      <c r="Y8" s="252"/>
      <c r="Z8" s="252"/>
      <c r="AA8" s="252"/>
      <c r="AB8" s="252" t="s">
        <v>133</v>
      </c>
      <c r="AC8" s="263"/>
      <c r="AD8" s="263"/>
      <c r="AE8" s="261" t="s">
        <v>116</v>
      </c>
      <c r="AF8" s="264"/>
      <c r="AG8" s="264"/>
      <c r="AH8" s="265"/>
      <c r="AI8" s="265"/>
      <c r="AJ8" s="265"/>
      <c r="AK8" s="248"/>
      <c r="AL8" s="248"/>
      <c r="AM8" s="248"/>
      <c r="AN8" s="248"/>
      <c r="AO8" s="248"/>
      <c r="AP8" s="248"/>
      <c r="AQ8" s="248"/>
      <c r="AR8" s="248"/>
      <c r="AS8" s="546"/>
    </row>
    <row r="9" spans="1:45" ht="126.5" thickBot="1">
      <c r="A9" s="26">
        <v>4</v>
      </c>
      <c r="B9" s="542" t="s">
        <v>27</v>
      </c>
      <c r="C9" s="88"/>
      <c r="D9" s="88"/>
      <c r="E9" s="88"/>
      <c r="F9" s="483" t="s">
        <v>840</v>
      </c>
      <c r="G9" s="89" t="s">
        <v>131</v>
      </c>
      <c r="H9" s="89" t="s">
        <v>131</v>
      </c>
      <c r="I9" s="91" t="s">
        <v>131</v>
      </c>
      <c r="J9" s="91" t="s">
        <v>131</v>
      </c>
      <c r="K9" s="91" t="s">
        <v>131</v>
      </c>
      <c r="L9" s="91" t="s">
        <v>131</v>
      </c>
      <c r="M9" s="68" t="s">
        <v>135</v>
      </c>
      <c r="N9" s="69" t="s">
        <v>117</v>
      </c>
      <c r="O9" s="71" t="s">
        <v>55</v>
      </c>
      <c r="P9" s="79" t="s">
        <v>585</v>
      </c>
      <c r="Q9" s="79" t="s">
        <v>586</v>
      </c>
      <c r="R9" s="79" t="s">
        <v>587</v>
      </c>
      <c r="S9" s="79" t="s">
        <v>588</v>
      </c>
      <c r="T9" s="79" t="s">
        <v>589</v>
      </c>
      <c r="U9" s="79" t="s">
        <v>590</v>
      </c>
      <c r="V9" s="79" t="s">
        <v>592</v>
      </c>
      <c r="W9" s="79" t="s">
        <v>591</v>
      </c>
      <c r="X9" s="79" t="s">
        <v>593</v>
      </c>
      <c r="Y9" s="93" t="s">
        <v>595</v>
      </c>
      <c r="Z9" s="94" t="s">
        <v>594</v>
      </c>
      <c r="AA9" s="94" t="s">
        <v>596</v>
      </c>
      <c r="AB9" s="261"/>
      <c r="AC9" s="261"/>
      <c r="AD9" s="261"/>
      <c r="AE9" s="261"/>
      <c r="AF9" s="261"/>
      <c r="AG9" s="261"/>
      <c r="AH9" s="262"/>
      <c r="AI9" s="262"/>
      <c r="AJ9" s="262"/>
      <c r="AK9" s="248"/>
      <c r="AL9" s="248"/>
      <c r="AM9" s="248"/>
      <c r="AN9" s="248"/>
      <c r="AO9" s="248"/>
      <c r="AP9" s="248"/>
      <c r="AQ9" s="248"/>
      <c r="AR9" s="248"/>
      <c r="AS9" s="546"/>
    </row>
    <row r="10" spans="1:45" ht="224.5" thickBot="1">
      <c r="A10" s="26">
        <v>5</v>
      </c>
      <c r="B10" s="543" t="s">
        <v>28</v>
      </c>
      <c r="C10" s="88"/>
      <c r="D10" s="88"/>
      <c r="E10" s="88"/>
      <c r="F10" s="486" t="s">
        <v>131</v>
      </c>
      <c r="G10" s="90" t="s">
        <v>132</v>
      </c>
      <c r="H10" s="91" t="s">
        <v>132</v>
      </c>
      <c r="I10" s="91" t="s">
        <v>132</v>
      </c>
      <c r="J10" s="91" t="s">
        <v>132</v>
      </c>
      <c r="K10" s="91" t="s">
        <v>132</v>
      </c>
      <c r="L10" s="91" t="s">
        <v>131</v>
      </c>
      <c r="M10" s="68" t="s">
        <v>602</v>
      </c>
      <c r="N10" s="69" t="s">
        <v>118</v>
      </c>
      <c r="O10" s="71" t="s">
        <v>57</v>
      </c>
      <c r="P10" s="79" t="s">
        <v>597</v>
      </c>
      <c r="Q10" s="79" t="s">
        <v>598</v>
      </c>
      <c r="R10" s="79" t="s">
        <v>599</v>
      </c>
      <c r="S10" s="79" t="s">
        <v>597</v>
      </c>
      <c r="T10" s="79" t="s">
        <v>598</v>
      </c>
      <c r="U10" s="79" t="s">
        <v>601</v>
      </c>
      <c r="V10" s="94" t="s">
        <v>603</v>
      </c>
      <c r="W10" s="79" t="s">
        <v>600</v>
      </c>
      <c r="X10" s="92" t="s">
        <v>212</v>
      </c>
      <c r="Y10" s="95" t="s">
        <v>609</v>
      </c>
      <c r="Z10" s="96" t="s">
        <v>610</v>
      </c>
      <c r="AA10" s="96" t="s">
        <v>72</v>
      </c>
      <c r="AB10" s="94" t="s">
        <v>611</v>
      </c>
      <c r="AC10" s="92" t="s">
        <v>612</v>
      </c>
      <c r="AD10" s="92" t="s">
        <v>212</v>
      </c>
      <c r="AE10" s="94" t="s">
        <v>613</v>
      </c>
      <c r="AF10" s="92" t="s">
        <v>614</v>
      </c>
      <c r="AG10" s="92" t="s">
        <v>212</v>
      </c>
      <c r="AH10" s="92" t="s">
        <v>824</v>
      </c>
      <c r="AI10" s="92" t="s">
        <v>823</v>
      </c>
      <c r="AJ10" s="92" t="s">
        <v>825</v>
      </c>
      <c r="AK10" s="248"/>
      <c r="AL10" s="248"/>
      <c r="AM10" s="248"/>
      <c r="AN10" s="248"/>
      <c r="AO10" s="248"/>
      <c r="AP10" s="248"/>
      <c r="AQ10" s="248"/>
      <c r="AR10" s="248"/>
      <c r="AS10" s="546"/>
    </row>
    <row r="11" spans="1:45" ht="126.5" thickBot="1">
      <c r="A11" s="26">
        <v>6</v>
      </c>
      <c r="B11" s="542" t="s">
        <v>29</v>
      </c>
      <c r="C11" s="88"/>
      <c r="D11" s="88"/>
      <c r="E11" s="88"/>
      <c r="F11" s="269" t="s">
        <v>843</v>
      </c>
      <c r="G11" s="89" t="s">
        <v>131</v>
      </c>
      <c r="H11" s="245" t="s">
        <v>131</v>
      </c>
      <c r="I11" s="91" t="s">
        <v>131</v>
      </c>
      <c r="J11" s="91" t="s">
        <v>131</v>
      </c>
      <c r="K11" s="91" t="s">
        <v>131</v>
      </c>
      <c r="L11" s="91" t="s">
        <v>131</v>
      </c>
      <c r="M11" s="68" t="s">
        <v>136</v>
      </c>
      <c r="N11" s="69" t="s">
        <v>119</v>
      </c>
      <c r="O11" s="71" t="s">
        <v>59</v>
      </c>
      <c r="P11" s="79" t="s">
        <v>615</v>
      </c>
      <c r="Q11" s="79" t="s">
        <v>616</v>
      </c>
      <c r="R11" s="79" t="s">
        <v>621</v>
      </c>
      <c r="S11" s="79" t="s">
        <v>617</v>
      </c>
      <c r="T11" s="79" t="s">
        <v>618</v>
      </c>
      <c r="U11" s="79" t="s">
        <v>622</v>
      </c>
      <c r="V11" s="79" t="s">
        <v>619</v>
      </c>
      <c r="W11" s="97" t="s">
        <v>620</v>
      </c>
      <c r="X11" s="97" t="s">
        <v>623</v>
      </c>
      <c r="Y11" s="93" t="s">
        <v>624</v>
      </c>
      <c r="Z11" s="94" t="s">
        <v>625</v>
      </c>
      <c r="AA11" s="97" t="s">
        <v>626</v>
      </c>
      <c r="AB11" s="266" t="s">
        <v>629</v>
      </c>
      <c r="AC11" s="267" t="s">
        <v>630</v>
      </c>
      <c r="AD11" s="267" t="s">
        <v>631</v>
      </c>
      <c r="AE11" s="268" t="s">
        <v>628</v>
      </c>
      <c r="AF11" s="268" t="s">
        <v>632</v>
      </c>
      <c r="AG11" s="268" t="s">
        <v>524</v>
      </c>
      <c r="AH11" s="268" t="s">
        <v>627</v>
      </c>
      <c r="AI11" s="268"/>
      <c r="AJ11" s="268" t="s">
        <v>524</v>
      </c>
      <c r="AK11" s="248"/>
      <c r="AL11" s="248"/>
      <c r="AM11" s="248"/>
      <c r="AN11" s="248"/>
      <c r="AO11" s="248"/>
      <c r="AP11" s="248"/>
      <c r="AQ11" s="248"/>
      <c r="AR11" s="248"/>
      <c r="AS11" s="546"/>
    </row>
    <row r="12" spans="1:45" ht="93.5" thickBot="1">
      <c r="A12" s="26">
        <v>7</v>
      </c>
      <c r="B12" s="544" t="s">
        <v>69</v>
      </c>
      <c r="C12" s="257"/>
      <c r="D12" s="257"/>
      <c r="E12" s="257"/>
      <c r="F12" s="258"/>
      <c r="G12" s="258"/>
      <c r="H12" s="258"/>
      <c r="I12" s="258"/>
      <c r="J12" s="258"/>
      <c r="K12" s="258"/>
      <c r="L12" s="258"/>
      <c r="M12" s="257"/>
      <c r="N12" s="67" t="s">
        <v>927</v>
      </c>
      <c r="O12" s="76"/>
      <c r="P12" s="64"/>
      <c r="Q12" s="64"/>
      <c r="R12" s="64"/>
      <c r="S12" s="64"/>
      <c r="T12" s="64"/>
      <c r="U12" s="64"/>
      <c r="V12" s="98"/>
      <c r="W12" s="98"/>
      <c r="X12" s="98"/>
      <c r="Y12" s="99"/>
      <c r="Z12" s="100"/>
      <c r="AA12" s="101"/>
      <c r="AB12" s="98"/>
      <c r="AC12" s="98"/>
      <c r="AD12" s="98"/>
      <c r="AE12" s="102"/>
      <c r="AF12" s="102"/>
      <c r="AG12" s="102"/>
      <c r="AH12" s="102"/>
      <c r="AI12" s="102"/>
      <c r="AJ12" s="102"/>
      <c r="AK12" s="249"/>
      <c r="AL12" s="249"/>
      <c r="AM12" s="249"/>
      <c r="AN12" s="249"/>
      <c r="AO12" s="249"/>
      <c r="AP12" s="249"/>
      <c r="AQ12" s="249"/>
      <c r="AR12" s="249"/>
      <c r="AS12" s="547"/>
    </row>
    <row r="13" spans="1:45" ht="155">
      <c r="A13" s="26">
        <v>8</v>
      </c>
      <c r="B13" s="548" t="s">
        <v>557</v>
      </c>
      <c r="C13" s="549"/>
      <c r="D13" s="549"/>
      <c r="E13" s="549"/>
      <c r="F13" s="550"/>
      <c r="G13" s="550"/>
      <c r="H13" s="551"/>
      <c r="I13" s="551"/>
      <c r="J13" s="551"/>
      <c r="K13" s="551"/>
      <c r="L13" s="551"/>
      <c r="M13" s="551"/>
      <c r="N13" s="552" t="s">
        <v>926</v>
      </c>
      <c r="O13" s="553" t="s">
        <v>45</v>
      </c>
      <c r="P13" s="553"/>
      <c r="Q13" s="553"/>
      <c r="R13" s="553"/>
      <c r="S13" s="553"/>
      <c r="T13" s="553"/>
      <c r="U13" s="553"/>
      <c r="V13" s="554"/>
      <c r="W13" s="554"/>
      <c r="X13" s="554"/>
      <c r="Y13" s="554"/>
      <c r="Z13" s="554"/>
      <c r="AA13" s="554"/>
      <c r="AB13" s="554"/>
      <c r="AC13" s="554"/>
      <c r="AD13" s="554"/>
      <c r="AE13" s="70"/>
      <c r="AF13" s="70"/>
      <c r="AG13" s="70"/>
      <c r="AH13" s="70"/>
      <c r="AI13" s="70"/>
      <c r="AJ13" s="70"/>
      <c r="AK13" s="555"/>
      <c r="AL13" s="555"/>
      <c r="AM13" s="555"/>
      <c r="AN13" s="555"/>
      <c r="AO13" s="555"/>
      <c r="AP13" s="555"/>
      <c r="AQ13" s="555"/>
      <c r="AR13" s="555"/>
      <c r="AS13" s="556"/>
    </row>
    <row r="14" spans="1:45" s="44" customFormat="1" ht="28.9" customHeight="1">
      <c r="A14" s="239"/>
      <c r="B14" s="14" t="s">
        <v>554</v>
      </c>
      <c r="C14" s="14">
        <v>7</v>
      </c>
      <c r="D14" s="14">
        <v>7</v>
      </c>
      <c r="E14" s="14">
        <v>7</v>
      </c>
      <c r="F14" s="14">
        <v>7</v>
      </c>
      <c r="G14" s="14">
        <v>8</v>
      </c>
      <c r="H14" s="14">
        <v>8</v>
      </c>
      <c r="I14" s="14">
        <v>8</v>
      </c>
      <c r="J14" s="14">
        <v>8</v>
      </c>
      <c r="K14" s="14">
        <v>8</v>
      </c>
      <c r="L14" s="14">
        <v>8</v>
      </c>
      <c r="O14" s="188"/>
      <c r="V14" s="240"/>
      <c r="W14" s="240"/>
      <c r="X14" s="240"/>
      <c r="Y14" s="240"/>
      <c r="Z14" s="240"/>
      <c r="AA14" s="240"/>
      <c r="AB14" s="240"/>
      <c r="AC14" s="240"/>
      <c r="AD14" s="240"/>
      <c r="AE14" s="240"/>
      <c r="AF14" s="240"/>
      <c r="AG14" s="240"/>
      <c r="AH14" s="240"/>
      <c r="AI14" s="240"/>
      <c r="AJ14" s="240"/>
      <c r="AK14" s="240"/>
      <c r="AL14" s="240"/>
      <c r="AM14" s="240"/>
      <c r="AN14" s="240"/>
      <c r="AO14" s="240"/>
    </row>
    <row r="15" spans="1:45" s="44" customFormat="1" ht="31.5" thickBot="1">
      <c r="A15" s="239"/>
      <c r="B15" s="253" t="s">
        <v>571</v>
      </c>
      <c r="C15" s="259">
        <v>2</v>
      </c>
      <c r="D15" s="259">
        <v>2</v>
      </c>
      <c r="E15" s="259">
        <v>2</v>
      </c>
      <c r="F15" s="260">
        <v>2</v>
      </c>
      <c r="G15" s="260">
        <v>2</v>
      </c>
      <c r="H15" s="260">
        <v>2</v>
      </c>
      <c r="I15" s="260">
        <v>2</v>
      </c>
      <c r="J15" s="260">
        <v>2</v>
      </c>
      <c r="K15" s="260">
        <v>2</v>
      </c>
      <c r="L15" s="260">
        <v>2</v>
      </c>
      <c r="O15" s="188"/>
      <c r="V15" s="240"/>
      <c r="W15" s="240"/>
      <c r="X15" s="240"/>
      <c r="Y15" s="240"/>
      <c r="Z15" s="240"/>
      <c r="AA15" s="240"/>
      <c r="AB15" s="240"/>
      <c r="AC15" s="240"/>
      <c r="AD15" s="240"/>
      <c r="AE15" s="240"/>
      <c r="AF15" s="240"/>
      <c r="AG15" s="240"/>
      <c r="AH15" s="240"/>
      <c r="AI15" s="240"/>
      <c r="AJ15" s="240"/>
      <c r="AK15" s="240"/>
      <c r="AL15" s="240"/>
      <c r="AM15" s="240"/>
      <c r="AN15" s="240"/>
      <c r="AO15" s="240"/>
    </row>
    <row r="16" spans="1:45" s="44" customFormat="1" ht="16" thickBot="1">
      <c r="A16" s="239"/>
      <c r="B16" s="254" t="s">
        <v>584</v>
      </c>
      <c r="C16" s="255">
        <f>C14-C15</f>
        <v>5</v>
      </c>
      <c r="D16" s="255">
        <f t="shared" ref="D16:L16" si="0">D14-D15</f>
        <v>5</v>
      </c>
      <c r="E16" s="255">
        <f t="shared" si="0"/>
        <v>5</v>
      </c>
      <c r="F16" s="255">
        <f t="shared" si="0"/>
        <v>5</v>
      </c>
      <c r="G16" s="255">
        <f t="shared" si="0"/>
        <v>6</v>
      </c>
      <c r="H16" s="255">
        <f t="shared" si="0"/>
        <v>6</v>
      </c>
      <c r="I16" s="255">
        <f t="shared" si="0"/>
        <v>6</v>
      </c>
      <c r="J16" s="255">
        <f t="shared" si="0"/>
        <v>6</v>
      </c>
      <c r="K16" s="255">
        <f t="shared" si="0"/>
        <v>6</v>
      </c>
      <c r="L16" s="256">
        <f t="shared" si="0"/>
        <v>6</v>
      </c>
      <c r="O16" s="188"/>
      <c r="V16" s="240"/>
      <c r="W16" s="240"/>
      <c r="X16" s="240"/>
      <c r="Y16" s="240"/>
      <c r="Z16" s="240"/>
      <c r="AA16" s="240"/>
      <c r="AB16" s="240"/>
      <c r="AC16" s="240"/>
      <c r="AD16" s="240"/>
      <c r="AE16" s="240"/>
      <c r="AF16" s="240"/>
      <c r="AG16" s="240"/>
      <c r="AH16" s="240"/>
      <c r="AI16" s="240"/>
      <c r="AJ16" s="240"/>
      <c r="AK16" s="240"/>
      <c r="AL16" s="240"/>
      <c r="AM16" s="240"/>
      <c r="AN16" s="240"/>
      <c r="AO16" s="240"/>
    </row>
    <row r="17" spans="1:41" s="44" customFormat="1" ht="30.65" customHeight="1">
      <c r="A17" s="239"/>
      <c r="O17" s="188"/>
      <c r="V17" s="240"/>
      <c r="W17" s="240"/>
      <c r="X17" s="240"/>
      <c r="Y17" s="240"/>
      <c r="Z17" s="240"/>
      <c r="AA17" s="240"/>
      <c r="AB17" s="240"/>
      <c r="AC17" s="240"/>
      <c r="AD17" s="240"/>
      <c r="AE17" s="240"/>
      <c r="AF17" s="240"/>
      <c r="AG17" s="240"/>
      <c r="AH17" s="240"/>
      <c r="AI17" s="240"/>
      <c r="AJ17" s="240"/>
      <c r="AK17" s="240"/>
      <c r="AL17" s="240"/>
      <c r="AM17" s="240"/>
      <c r="AN17" s="240"/>
      <c r="AO17" s="240"/>
    </row>
    <row r="18" spans="1:41" s="44" customFormat="1" ht="30.65" customHeight="1">
      <c r="A18" s="239"/>
      <c r="C18" s="487" t="s">
        <v>844</v>
      </c>
      <c r="D18" s="487" t="s">
        <v>844</v>
      </c>
      <c r="E18" s="487" t="s">
        <v>844</v>
      </c>
      <c r="F18" s="487" t="s">
        <v>844</v>
      </c>
      <c r="O18" s="188"/>
      <c r="V18" s="240"/>
      <c r="W18" s="240"/>
      <c r="X18" s="240"/>
      <c r="Y18" s="240"/>
      <c r="Z18" s="240"/>
      <c r="AA18" s="240"/>
      <c r="AB18" s="240"/>
      <c r="AC18" s="240"/>
      <c r="AD18" s="240"/>
      <c r="AE18" s="240"/>
      <c r="AF18" s="240"/>
      <c r="AG18" s="240"/>
      <c r="AH18" s="240"/>
      <c r="AI18" s="240"/>
      <c r="AJ18" s="240"/>
      <c r="AK18" s="240"/>
      <c r="AL18" s="240"/>
      <c r="AM18" s="240"/>
      <c r="AN18" s="240"/>
      <c r="AO18" s="240"/>
    </row>
    <row r="19" spans="1:41" ht="18.5">
      <c r="B19" s="481" t="s">
        <v>633</v>
      </c>
      <c r="C19" s="482">
        <v>2019</v>
      </c>
      <c r="D19" s="482">
        <v>2018</v>
      </c>
      <c r="E19" s="482">
        <v>2017</v>
      </c>
      <c r="F19" s="482">
        <v>2016</v>
      </c>
      <c r="G19" s="482">
        <v>2015</v>
      </c>
      <c r="H19" s="482">
        <v>2014</v>
      </c>
      <c r="I19" s="482">
        <v>2013</v>
      </c>
      <c r="J19" s="482">
        <v>2012</v>
      </c>
      <c r="K19" s="482">
        <v>2011</v>
      </c>
      <c r="L19" s="482">
        <v>2010</v>
      </c>
      <c r="V19" s="73"/>
      <c r="W19" s="73"/>
      <c r="X19" s="73"/>
      <c r="Y19" s="75"/>
      <c r="Z19" s="73"/>
      <c r="AA19" s="73"/>
      <c r="AB19" s="73"/>
      <c r="AC19" s="73"/>
      <c r="AD19" s="73"/>
      <c r="AE19" s="73"/>
      <c r="AF19" s="73"/>
      <c r="AG19" s="73"/>
      <c r="AH19" s="73"/>
      <c r="AI19" s="73"/>
      <c r="AJ19" s="73"/>
      <c r="AK19" s="73"/>
      <c r="AL19" s="73"/>
      <c r="AM19" s="73"/>
      <c r="AN19" s="73"/>
      <c r="AO19" s="73"/>
    </row>
    <row r="20" spans="1:41">
      <c r="B20" s="14" t="s">
        <v>555</v>
      </c>
      <c r="F20" s="28">
        <v>3</v>
      </c>
      <c r="G20" s="28">
        <f t="shared" ref="G20:I20" si="1">G16-G21</f>
        <v>4</v>
      </c>
      <c r="H20" s="28">
        <f t="shared" si="1"/>
        <v>4</v>
      </c>
      <c r="I20" s="28">
        <f t="shared" si="1"/>
        <v>4</v>
      </c>
      <c r="J20" s="28">
        <v>4</v>
      </c>
      <c r="K20" s="28">
        <v>4</v>
      </c>
      <c r="L20" s="28">
        <v>6</v>
      </c>
      <c r="V20" s="73"/>
      <c r="W20" s="73"/>
      <c r="X20" s="73"/>
      <c r="Y20" s="75"/>
      <c r="Z20" s="73"/>
      <c r="AA20" s="73"/>
      <c r="AB20" s="73"/>
      <c r="AC20" s="73"/>
      <c r="AD20" s="73"/>
      <c r="AE20" s="73"/>
      <c r="AF20" s="73"/>
      <c r="AG20" s="73"/>
      <c r="AH20" s="73"/>
      <c r="AI20" s="73"/>
      <c r="AJ20" s="73"/>
      <c r="AK20" s="73"/>
      <c r="AL20" s="73"/>
      <c r="AM20" s="73"/>
      <c r="AN20" s="73"/>
      <c r="AO20" s="73"/>
    </row>
    <row r="21" spans="1:41">
      <c r="B21" s="14" t="s">
        <v>72</v>
      </c>
      <c r="C21" s="14"/>
      <c r="D21" s="14"/>
      <c r="E21" s="14"/>
      <c r="F21" s="18">
        <v>2</v>
      </c>
      <c r="G21" s="18">
        <v>2</v>
      </c>
      <c r="H21" s="18">
        <v>2</v>
      </c>
      <c r="I21" s="18">
        <v>2</v>
      </c>
      <c r="J21" s="18">
        <v>2</v>
      </c>
      <c r="K21" s="18">
        <v>2</v>
      </c>
      <c r="L21" s="18">
        <v>0</v>
      </c>
      <c r="V21" s="73"/>
      <c r="W21" s="73"/>
      <c r="X21" s="73"/>
      <c r="Y21" s="75"/>
      <c r="Z21" s="73"/>
      <c r="AA21" s="73"/>
      <c r="AB21" s="73"/>
      <c r="AC21" s="73"/>
      <c r="AD21" s="73"/>
      <c r="AE21" s="73"/>
      <c r="AF21" s="73"/>
      <c r="AG21" s="73"/>
      <c r="AH21" s="73"/>
      <c r="AI21" s="73"/>
      <c r="AJ21" s="73"/>
      <c r="AK21" s="73"/>
      <c r="AL21" s="73"/>
      <c r="AM21" s="73"/>
      <c r="AN21" s="73"/>
      <c r="AO21" s="73"/>
    </row>
    <row r="22" spans="1:41">
      <c r="B22" s="14" t="s">
        <v>556</v>
      </c>
      <c r="C22" s="270">
        <f t="shared" ref="C22:L22" si="2">C20/C16</f>
        <v>0</v>
      </c>
      <c r="D22" s="270">
        <f t="shared" si="2"/>
        <v>0</v>
      </c>
      <c r="E22" s="270">
        <f t="shared" si="2"/>
        <v>0</v>
      </c>
      <c r="F22" s="270">
        <f>F20/5</f>
        <v>0.6</v>
      </c>
      <c r="G22" s="270">
        <f t="shared" si="2"/>
        <v>0.66666666666666663</v>
      </c>
      <c r="H22" s="270">
        <f t="shared" si="2"/>
        <v>0.66666666666666663</v>
      </c>
      <c r="I22" s="270">
        <f t="shared" si="2"/>
        <v>0.66666666666666663</v>
      </c>
      <c r="J22" s="270">
        <f t="shared" si="2"/>
        <v>0.66666666666666663</v>
      </c>
      <c r="K22" s="270">
        <f t="shared" si="2"/>
        <v>0.66666666666666663</v>
      </c>
      <c r="L22" s="270">
        <f t="shared" si="2"/>
        <v>1</v>
      </c>
    </row>
    <row r="23" spans="1:41">
      <c r="B23" s="374" t="s">
        <v>638</v>
      </c>
      <c r="C23" s="270"/>
      <c r="D23" s="270"/>
      <c r="E23" s="270"/>
      <c r="F23" s="270">
        <f>F21/5</f>
        <v>0.4</v>
      </c>
      <c r="G23" s="270">
        <f t="shared" ref="G23:L23" si="3">G21/G16</f>
        <v>0.33333333333333331</v>
      </c>
      <c r="H23" s="270">
        <f t="shared" si="3"/>
        <v>0.33333333333333331</v>
      </c>
      <c r="I23" s="270">
        <f t="shared" si="3"/>
        <v>0.33333333333333331</v>
      </c>
      <c r="J23" s="270">
        <f t="shared" si="3"/>
        <v>0.33333333333333331</v>
      </c>
      <c r="K23" s="270">
        <f t="shared" si="3"/>
        <v>0.33333333333333331</v>
      </c>
      <c r="L23" s="270">
        <f t="shared" si="3"/>
        <v>0</v>
      </c>
    </row>
    <row r="26" spans="1:41" ht="18.5">
      <c r="B26" s="15"/>
      <c r="C26" s="14"/>
      <c r="D26" s="14"/>
      <c r="E26" s="14"/>
      <c r="F26" s="14"/>
      <c r="G26" s="14"/>
      <c r="H26" s="14"/>
      <c r="I26" s="14"/>
      <c r="J26" s="14"/>
      <c r="K26" s="14"/>
      <c r="L26" s="14"/>
    </row>
    <row r="27" spans="1:41" ht="18.5">
      <c r="B27" s="15"/>
      <c r="C27" s="18"/>
      <c r="D27" s="18"/>
      <c r="E27" s="18"/>
      <c r="F27" s="18"/>
      <c r="G27" s="18"/>
      <c r="H27" s="18"/>
      <c r="I27" s="18"/>
      <c r="J27" s="18"/>
      <c r="K27" s="18"/>
      <c r="L27" s="18"/>
    </row>
    <row r="28" spans="1:41" ht="18.5">
      <c r="B28" s="15"/>
      <c r="C28" s="18"/>
      <c r="D28" s="18"/>
      <c r="E28" s="18"/>
      <c r="F28" s="18"/>
      <c r="G28" s="18"/>
      <c r="H28" s="18"/>
      <c r="I28" s="18"/>
      <c r="J28" s="18"/>
      <c r="K28" s="18"/>
      <c r="L28" s="18"/>
    </row>
    <row r="29" spans="1:41" ht="18.5">
      <c r="B29" s="15"/>
      <c r="C29" s="238"/>
      <c r="D29" s="238"/>
      <c r="E29" s="238"/>
      <c r="F29" s="238"/>
      <c r="G29" s="238"/>
      <c r="H29" s="238"/>
      <c r="I29" s="238"/>
      <c r="J29" s="238"/>
      <c r="K29" s="238"/>
      <c r="L29" s="238"/>
    </row>
    <row r="30" spans="1:41" ht="18.5">
      <c r="B30" s="271"/>
      <c r="C30" s="272"/>
      <c r="D30" s="52"/>
      <c r="E30" s="52"/>
      <c r="F30" s="52"/>
      <c r="G30" s="273"/>
      <c r="H30" s="273"/>
      <c r="I30" s="273"/>
      <c r="J30" s="273"/>
      <c r="K30" s="273"/>
      <c r="L30" s="273"/>
    </row>
  </sheetData>
  <sheetProtection algorithmName="SHA-512" hashValue="wfr3kYl/v/yy8M+ikKKxSjEgvgmcVhbBZkOJV7So4QdJI39NHT1mG4pkUu4YRUMYTmUEQgBfd8nBZpPF8+4B5Q==" saltValue="FKhZQLEL31Y6j0NernC7oQ==" spinCount="100000" sheet="1" objects="1" scenarios="1"/>
  <customSheetViews>
    <customSheetView guid="{2F72B26B-A174-4BD7-8675-EA9925E43EF5}" scale="78" showPageBreaks="1" printArea="1" topLeftCell="A11">
      <selection activeCell="B14" sqref="B14:R14"/>
      <pageMargins left="0.23622047244094491" right="0.23622047244094491" top="0.74803149606299213" bottom="0.74803149606299213" header="0.31496062992125984" footer="0.31496062992125984"/>
      <pageSetup paperSize="9" scale="35" fitToHeight="0" orientation="landscape" r:id="rId1"/>
    </customSheetView>
    <customSheetView guid="{CD5B3175-8D09-4DDA-A5F5-75BB3CA1F1AF}" scale="78" topLeftCell="A15">
      <selection activeCell="B16" sqref="B16:B17"/>
      <pageMargins left="0.23622047244094491" right="0.23622047244094491" top="0.74803149606299213" bottom="0.74803149606299213" header="0.31496062992125984" footer="0.31496062992125984"/>
      <pageSetup paperSize="9" scale="35" fitToHeight="0" orientation="landscape" r:id="rId2"/>
    </customSheetView>
  </customSheetViews>
  <hyperlinks>
    <hyperlink ref="O9" r:id="rId3" display="http://www.mof.gov.sb/GovernmentFinances/Annualaccounts.aspx"/>
    <hyperlink ref="O10" r:id="rId4"/>
    <hyperlink ref="O11" r:id="rId5" display="https://doft.gov.vu/index.php/administration-finance-treasury/financial-statements"/>
    <hyperlink ref="O6" r:id="rId6"/>
    <hyperlink ref="O8" r:id="rId7"/>
    <hyperlink ref="O7" r:id="rId8"/>
  </hyperlinks>
  <pageMargins left="0.23622047244094491" right="0.23622047244094491" top="0.74803149606299213" bottom="0.74803149606299213" header="0.31496062992125984" footer="0.31496062992125984"/>
  <pageSetup paperSize="9" scale="35" fitToHeight="0" orientation="landscape" r:id="rId9"/>
  <ignoredErrors>
    <ignoredError sqref="F22" formula="1"/>
  </ignoredErrors>
  <drawing r:id="rId10"/>
  <legacyDrawing r:id="rId11"/>
  <tableParts count="1">
    <tablePart r:id="rId12"/>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6"/>
  <sheetViews>
    <sheetView zoomScale="86" zoomScaleNormal="86" workbookViewId="0">
      <pane xSplit="1" topLeftCell="L1" activePane="topRight" state="frozen"/>
      <selection pane="topRight"/>
    </sheetView>
  </sheetViews>
  <sheetFormatPr defaultColWidth="9.26953125" defaultRowHeight="14.5"/>
  <cols>
    <col min="1" max="1" width="24.81640625" style="11" customWidth="1"/>
    <col min="2" max="2" width="17.7265625" style="11" customWidth="1"/>
    <col min="3" max="3" width="17.26953125" style="11" customWidth="1"/>
    <col min="4" max="4" width="22.26953125" style="11" customWidth="1"/>
    <col min="5" max="5" width="20.54296875" style="11" customWidth="1"/>
    <col min="6" max="6" width="15.453125" style="12" customWidth="1"/>
    <col min="7" max="7" width="20.26953125" style="11" customWidth="1"/>
    <col min="8" max="8" width="16.54296875" style="11" customWidth="1"/>
    <col min="9" max="9" width="18.26953125" style="11" customWidth="1"/>
    <col min="10" max="10" width="17.26953125" style="11" customWidth="1"/>
    <col min="11" max="11" width="19.26953125" style="11" customWidth="1"/>
    <col min="12" max="12" width="14.7265625" style="11" customWidth="1"/>
    <col min="13" max="13" width="16.7265625" style="11" customWidth="1"/>
    <col min="14" max="14" width="15.26953125" style="11" customWidth="1"/>
    <col min="15" max="15" width="14.54296875" style="11" customWidth="1"/>
    <col min="16" max="16" width="17.453125" style="11" customWidth="1"/>
    <col min="17" max="17" width="17.7265625" style="11" customWidth="1"/>
    <col min="18" max="18" width="12.26953125" style="11" customWidth="1"/>
    <col min="19" max="19" width="23.26953125" style="11" customWidth="1"/>
    <col min="20" max="20" width="11.54296875" style="11" customWidth="1"/>
    <col min="21" max="21" width="21.26953125" style="11" customWidth="1"/>
    <col min="22" max="22" width="31.54296875" style="11" customWidth="1"/>
    <col min="23" max="23" width="17.7265625" style="11" customWidth="1"/>
    <col min="24" max="24" width="11.54296875" style="11" customWidth="1"/>
    <col min="25" max="25" width="18.7265625" style="11" customWidth="1"/>
    <col min="26" max="26" width="14.26953125" style="11" customWidth="1"/>
    <col min="27" max="27" width="25.453125" style="11" customWidth="1"/>
    <col min="28" max="28" width="31.81640625" style="11" bestFit="1" customWidth="1"/>
    <col min="29" max="29" width="18" style="11" customWidth="1"/>
    <col min="30" max="30" width="14.1796875" style="11" customWidth="1"/>
    <col min="31" max="31" width="26.7265625" style="11" customWidth="1"/>
    <col min="32" max="32" width="17.453125" style="11" customWidth="1"/>
    <col min="33" max="33" width="15.54296875" style="11" customWidth="1"/>
    <col min="34" max="34" width="16.7265625" style="11" customWidth="1"/>
    <col min="35" max="35" width="23.26953125" style="11" customWidth="1"/>
    <col min="36" max="36" width="12.453125" style="11" customWidth="1"/>
    <col min="37" max="37" width="24.453125" style="11" customWidth="1"/>
    <col min="38" max="38" width="16.7265625" style="11" customWidth="1"/>
    <col min="39" max="39" width="16.26953125" style="11" customWidth="1"/>
    <col min="40" max="40" width="15" style="11" customWidth="1"/>
    <col min="41" max="41" width="18.26953125" style="11" customWidth="1"/>
    <col min="42" max="42" width="15.26953125" style="11" customWidth="1"/>
    <col min="43" max="43" width="13.54296875" style="11" customWidth="1"/>
    <col min="44" max="16384" width="9.26953125" style="11"/>
  </cols>
  <sheetData>
    <row r="1" spans="1:43" ht="22.5" customHeight="1">
      <c r="A1" s="6" t="s">
        <v>30</v>
      </c>
      <c r="C1" s="13"/>
      <c r="D1" s="13"/>
      <c r="E1" s="13"/>
      <c r="F1" s="13"/>
      <c r="G1" s="13"/>
    </row>
    <row r="2" spans="1:43">
      <c r="B2" s="13"/>
      <c r="C2" s="13"/>
      <c r="Z2" s="11" t="s">
        <v>371</v>
      </c>
    </row>
    <row r="3" spans="1:43" ht="15" thickBot="1">
      <c r="Z3" s="11" t="s">
        <v>372</v>
      </c>
    </row>
    <row r="4" spans="1:43" ht="19.5" customHeight="1" thickBot="1">
      <c r="A4" s="755" t="s">
        <v>61</v>
      </c>
      <c r="B4" s="757" t="s">
        <v>330</v>
      </c>
      <c r="C4" s="758"/>
      <c r="D4" s="758"/>
      <c r="E4" s="758"/>
      <c r="F4" s="758"/>
      <c r="G4" s="759"/>
      <c r="H4" s="749">
        <v>40724</v>
      </c>
      <c r="I4" s="750"/>
      <c r="J4" s="750"/>
      <c r="K4" s="750"/>
      <c r="L4" s="750"/>
      <c r="M4" s="751"/>
      <c r="N4" s="767">
        <v>41090</v>
      </c>
      <c r="O4" s="768"/>
      <c r="P4" s="769"/>
      <c r="Q4" s="769"/>
      <c r="R4" s="769"/>
      <c r="S4" s="770"/>
      <c r="T4" s="763">
        <v>41455</v>
      </c>
      <c r="U4" s="764"/>
      <c r="V4" s="765"/>
      <c r="W4" s="765"/>
      <c r="X4" s="765"/>
      <c r="Y4" s="766"/>
      <c r="Z4" s="727">
        <v>41820</v>
      </c>
      <c r="AA4" s="728"/>
      <c r="AB4" s="728"/>
      <c r="AC4" s="728"/>
      <c r="AD4" s="728"/>
      <c r="AE4" s="729"/>
      <c r="AF4" s="730">
        <v>42185</v>
      </c>
      <c r="AG4" s="731"/>
      <c r="AH4" s="732"/>
      <c r="AI4" s="732"/>
      <c r="AJ4" s="732"/>
      <c r="AK4" s="733"/>
      <c r="AL4" s="734">
        <v>42551</v>
      </c>
      <c r="AM4" s="735"/>
      <c r="AN4" s="735"/>
      <c r="AO4" s="735"/>
      <c r="AP4" s="735"/>
      <c r="AQ4" s="736"/>
    </row>
    <row r="5" spans="1:43" ht="116.25" customHeight="1" thickBot="1">
      <c r="A5" s="756"/>
      <c r="B5" s="737" t="s">
        <v>304</v>
      </c>
      <c r="C5" s="760" t="s">
        <v>295</v>
      </c>
      <c r="D5" s="739" t="s">
        <v>333</v>
      </c>
      <c r="E5" s="169" t="s">
        <v>287</v>
      </c>
      <c r="F5" s="739" t="s">
        <v>104</v>
      </c>
      <c r="G5" s="739" t="s">
        <v>105</v>
      </c>
      <c r="H5" s="741" t="s">
        <v>293</v>
      </c>
      <c r="I5" s="743" t="s">
        <v>292</v>
      </c>
      <c r="J5" s="743" t="s">
        <v>297</v>
      </c>
      <c r="K5" s="170" t="s">
        <v>125</v>
      </c>
      <c r="L5" s="743" t="s">
        <v>104</v>
      </c>
      <c r="M5" s="743" t="s">
        <v>105</v>
      </c>
      <c r="N5" s="745" t="s">
        <v>293</v>
      </c>
      <c r="O5" s="745" t="s">
        <v>301</v>
      </c>
      <c r="P5" s="747" t="s">
        <v>129</v>
      </c>
      <c r="Q5" s="173" t="s">
        <v>302</v>
      </c>
      <c r="R5" s="747" t="s">
        <v>104</v>
      </c>
      <c r="S5" s="747" t="s">
        <v>105</v>
      </c>
      <c r="T5" s="753" t="s">
        <v>316</v>
      </c>
      <c r="U5" s="753" t="s">
        <v>317</v>
      </c>
      <c r="V5" s="772" t="s">
        <v>120</v>
      </c>
      <c r="W5" s="174" t="s">
        <v>121</v>
      </c>
      <c r="X5" s="774" t="s">
        <v>104</v>
      </c>
      <c r="Y5" s="774" t="s">
        <v>105</v>
      </c>
      <c r="Z5" s="721" t="s">
        <v>362</v>
      </c>
      <c r="AA5" s="723" t="s">
        <v>363</v>
      </c>
      <c r="AB5" s="725" t="s">
        <v>364</v>
      </c>
      <c r="AC5" s="198" t="s">
        <v>365</v>
      </c>
      <c r="AD5" s="723" t="s">
        <v>104</v>
      </c>
      <c r="AE5" s="723" t="s">
        <v>105</v>
      </c>
      <c r="AF5" s="714" t="s">
        <v>103</v>
      </c>
      <c r="AG5" s="714" t="s">
        <v>370</v>
      </c>
      <c r="AH5" s="716" t="s">
        <v>120</v>
      </c>
      <c r="AI5" s="187" t="s">
        <v>121</v>
      </c>
      <c r="AJ5" s="718" t="s">
        <v>104</v>
      </c>
      <c r="AK5" s="718" t="s">
        <v>105</v>
      </c>
      <c r="AL5" s="710" t="s">
        <v>103</v>
      </c>
      <c r="AM5" s="710" t="s">
        <v>438</v>
      </c>
      <c r="AN5" s="712" t="s">
        <v>120</v>
      </c>
      <c r="AO5" s="209" t="s">
        <v>121</v>
      </c>
      <c r="AP5" s="712" t="s">
        <v>104</v>
      </c>
      <c r="AQ5" s="712" t="s">
        <v>105</v>
      </c>
    </row>
    <row r="6" spans="1:43" ht="30" customHeight="1" thickBot="1">
      <c r="A6" s="80"/>
      <c r="B6" s="738"/>
      <c r="C6" s="761"/>
      <c r="D6" s="740"/>
      <c r="E6" s="77" t="s">
        <v>285</v>
      </c>
      <c r="F6" s="740"/>
      <c r="G6" s="740"/>
      <c r="H6" s="742"/>
      <c r="I6" s="744"/>
      <c r="J6" s="762"/>
      <c r="K6" s="83" t="s">
        <v>285</v>
      </c>
      <c r="L6" s="744"/>
      <c r="M6" s="744"/>
      <c r="N6" s="746"/>
      <c r="O6" s="752"/>
      <c r="P6" s="748"/>
      <c r="Q6" s="82" t="s">
        <v>303</v>
      </c>
      <c r="R6" s="748"/>
      <c r="S6" s="748"/>
      <c r="T6" s="771"/>
      <c r="U6" s="754"/>
      <c r="V6" s="773"/>
      <c r="W6" s="85" t="s">
        <v>285</v>
      </c>
      <c r="X6" s="775"/>
      <c r="Y6" s="775"/>
      <c r="Z6" s="722"/>
      <c r="AA6" s="724"/>
      <c r="AB6" s="726"/>
      <c r="AC6" s="199" t="s">
        <v>366</v>
      </c>
      <c r="AD6" s="724"/>
      <c r="AE6" s="724"/>
      <c r="AF6" s="715"/>
      <c r="AG6" s="720"/>
      <c r="AH6" s="717"/>
      <c r="AI6" s="81" t="s">
        <v>122</v>
      </c>
      <c r="AJ6" s="719"/>
      <c r="AK6" s="719"/>
      <c r="AL6" s="711"/>
      <c r="AM6" s="711"/>
      <c r="AN6" s="713"/>
      <c r="AO6" s="84" t="s">
        <v>122</v>
      </c>
      <c r="AP6" s="713"/>
      <c r="AQ6" s="713"/>
    </row>
    <row r="7" spans="1:43" ht="221.5" thickBot="1">
      <c r="A7" s="185" t="s">
        <v>7</v>
      </c>
      <c r="B7" s="175" t="s">
        <v>279</v>
      </c>
      <c r="C7" s="175" t="s">
        <v>280</v>
      </c>
      <c r="D7" s="186" t="s">
        <v>320</v>
      </c>
      <c r="E7" s="176" t="s">
        <v>286</v>
      </c>
      <c r="F7" s="176" t="s">
        <v>281</v>
      </c>
      <c r="G7" s="176" t="s">
        <v>288</v>
      </c>
      <c r="H7" s="176" t="s">
        <v>294</v>
      </c>
      <c r="I7" s="176" t="s">
        <v>296</v>
      </c>
      <c r="J7" s="186" t="s">
        <v>320</v>
      </c>
      <c r="K7" s="176" t="s">
        <v>298</v>
      </c>
      <c r="L7" s="176" t="s">
        <v>299</v>
      </c>
      <c r="M7" s="176" t="s">
        <v>300</v>
      </c>
      <c r="N7" s="176" t="s">
        <v>279</v>
      </c>
      <c r="O7" s="176" t="s">
        <v>280</v>
      </c>
      <c r="P7" s="186" t="s">
        <v>320</v>
      </c>
      <c r="Q7" s="176" t="s">
        <v>305</v>
      </c>
      <c r="R7" s="176" t="s">
        <v>299</v>
      </c>
      <c r="S7" s="176" t="s">
        <v>306</v>
      </c>
      <c r="T7" s="176" t="s">
        <v>318</v>
      </c>
      <c r="U7" s="176" t="s">
        <v>280</v>
      </c>
      <c r="V7" s="186" t="s">
        <v>319</v>
      </c>
      <c r="W7" s="176" t="s">
        <v>321</v>
      </c>
      <c r="X7" s="176" t="s">
        <v>299</v>
      </c>
      <c r="Y7" s="176" t="s">
        <v>322</v>
      </c>
      <c r="Z7" s="176"/>
      <c r="AA7" s="176"/>
      <c r="AB7" s="176"/>
      <c r="AC7" s="197"/>
      <c r="AD7" s="176"/>
      <c r="AE7" s="176"/>
      <c r="AF7" s="176"/>
      <c r="AG7" s="176"/>
      <c r="AH7" s="176"/>
      <c r="AI7" s="176"/>
      <c r="AJ7" s="176"/>
      <c r="AK7" s="176"/>
      <c r="AL7" s="177"/>
      <c r="AM7" s="177"/>
      <c r="AN7" s="177"/>
      <c r="AO7" s="177"/>
      <c r="AP7" s="177"/>
      <c r="AQ7" s="177"/>
    </row>
    <row r="8" spans="1:43" ht="108.75" customHeight="1" thickBot="1">
      <c r="A8" s="78" t="s">
        <v>784</v>
      </c>
      <c r="B8" s="189"/>
      <c r="C8" s="189"/>
      <c r="D8" s="190"/>
      <c r="E8" s="190"/>
      <c r="F8" s="190"/>
      <c r="G8" s="190"/>
      <c r="H8" s="190"/>
      <c r="I8" s="190"/>
      <c r="J8" s="190"/>
      <c r="K8" s="190"/>
      <c r="L8" s="190"/>
      <c r="M8" s="190"/>
      <c r="N8" s="190"/>
      <c r="O8" s="190"/>
      <c r="P8" s="190"/>
      <c r="Q8" s="190"/>
      <c r="R8" s="190"/>
      <c r="S8" s="190"/>
      <c r="T8" s="180" t="s">
        <v>782</v>
      </c>
      <c r="U8" s="362" t="s">
        <v>783</v>
      </c>
      <c r="V8" s="180" t="s">
        <v>785</v>
      </c>
      <c r="W8" s="180" t="s">
        <v>645</v>
      </c>
      <c r="X8" s="180" t="s">
        <v>781</v>
      </c>
      <c r="Y8" s="180" t="s">
        <v>786</v>
      </c>
      <c r="Z8" s="180"/>
      <c r="AA8" s="180"/>
      <c r="AB8" s="180"/>
      <c r="AC8" s="180"/>
      <c r="AD8" s="180"/>
      <c r="AE8" s="180"/>
      <c r="AF8" s="180"/>
      <c r="AG8" s="180"/>
      <c r="AH8" s="180"/>
      <c r="AI8" s="180"/>
      <c r="AJ8" s="180"/>
      <c r="AK8" s="180"/>
      <c r="AL8" s="178"/>
      <c r="AM8" s="178"/>
      <c r="AN8" s="178"/>
      <c r="AO8" s="178"/>
      <c r="AP8" s="178"/>
      <c r="AQ8" s="178"/>
    </row>
    <row r="9" spans="1:43" ht="267.64999999999998" customHeight="1" thickBot="1">
      <c r="A9" s="191" t="s">
        <v>21</v>
      </c>
      <c r="B9" s="175" t="s">
        <v>328</v>
      </c>
      <c r="C9" s="176" t="s">
        <v>369</v>
      </c>
      <c r="D9" s="186" t="s">
        <v>383</v>
      </c>
      <c r="E9" s="176" t="s">
        <v>334</v>
      </c>
      <c r="F9" s="176" t="s">
        <v>331</v>
      </c>
      <c r="G9" s="176" t="s">
        <v>349</v>
      </c>
      <c r="H9" s="176" t="s">
        <v>332</v>
      </c>
      <c r="I9" s="176" t="s">
        <v>369</v>
      </c>
      <c r="J9" s="186" t="s">
        <v>329</v>
      </c>
      <c r="K9" s="176" t="s">
        <v>334</v>
      </c>
      <c r="L9" s="176" t="s">
        <v>331</v>
      </c>
      <c r="M9" s="176" t="s">
        <v>348</v>
      </c>
      <c r="N9" s="176" t="s">
        <v>344</v>
      </c>
      <c r="O9" s="176" t="s">
        <v>369</v>
      </c>
      <c r="P9" s="176" t="s">
        <v>345</v>
      </c>
      <c r="Q9" s="176" t="s">
        <v>334</v>
      </c>
      <c r="R9" s="176" t="s">
        <v>346</v>
      </c>
      <c r="S9" s="176" t="s">
        <v>347</v>
      </c>
      <c r="T9" s="176" t="s">
        <v>356</v>
      </c>
      <c r="U9" s="176" t="s">
        <v>368</v>
      </c>
      <c r="V9" s="176" t="s">
        <v>345</v>
      </c>
      <c r="W9" s="176" t="s">
        <v>334</v>
      </c>
      <c r="X9" s="176" t="s">
        <v>346</v>
      </c>
      <c r="Y9" s="186" t="s">
        <v>357</v>
      </c>
      <c r="Z9" s="176" t="s">
        <v>377</v>
      </c>
      <c r="AA9" s="176" t="s">
        <v>367</v>
      </c>
      <c r="AB9" s="176" t="s">
        <v>345</v>
      </c>
      <c r="AC9" s="176" t="s">
        <v>334</v>
      </c>
      <c r="AD9" s="176" t="s">
        <v>346</v>
      </c>
      <c r="AE9" s="186" t="s">
        <v>361</v>
      </c>
      <c r="AF9" s="176" t="s">
        <v>373</v>
      </c>
      <c r="AG9" s="176" t="s">
        <v>374</v>
      </c>
      <c r="AH9" s="176" t="s">
        <v>375</v>
      </c>
      <c r="AI9" s="176" t="s">
        <v>334</v>
      </c>
      <c r="AJ9" s="176" t="s">
        <v>346</v>
      </c>
      <c r="AK9" s="186" t="s">
        <v>376</v>
      </c>
      <c r="AL9" s="177"/>
      <c r="AM9" s="177"/>
      <c r="AN9" s="177"/>
      <c r="AO9" s="177"/>
      <c r="AP9" s="176" t="s">
        <v>346</v>
      </c>
      <c r="AQ9" s="177"/>
    </row>
    <row r="10" spans="1:43" ht="233.5" customHeight="1" thickBot="1">
      <c r="A10" s="191" t="s">
        <v>22</v>
      </c>
      <c r="B10" s="175" t="s">
        <v>382</v>
      </c>
      <c r="C10" s="175" t="s">
        <v>391</v>
      </c>
      <c r="D10" s="186" t="s">
        <v>384</v>
      </c>
      <c r="E10" s="176" t="s">
        <v>385</v>
      </c>
      <c r="F10" s="176" t="s">
        <v>299</v>
      </c>
      <c r="G10" s="186" t="s">
        <v>386</v>
      </c>
      <c r="H10" s="176" t="s">
        <v>389</v>
      </c>
      <c r="I10" s="176" t="s">
        <v>390</v>
      </c>
      <c r="J10" s="186" t="s">
        <v>384</v>
      </c>
      <c r="K10" s="176" t="s">
        <v>385</v>
      </c>
      <c r="L10" s="176" t="s">
        <v>299</v>
      </c>
      <c r="M10" s="186" t="s">
        <v>392</v>
      </c>
      <c r="N10" s="176" t="s">
        <v>395</v>
      </c>
      <c r="O10" s="176" t="s">
        <v>390</v>
      </c>
      <c r="P10" s="186" t="s">
        <v>384</v>
      </c>
      <c r="Q10" s="176" t="s">
        <v>385</v>
      </c>
      <c r="R10" s="176" t="s">
        <v>299</v>
      </c>
      <c r="S10" s="186" t="s">
        <v>396</v>
      </c>
      <c r="T10" s="176" t="s">
        <v>395</v>
      </c>
      <c r="U10" s="176" t="s">
        <v>390</v>
      </c>
      <c r="V10" s="186" t="s">
        <v>384</v>
      </c>
      <c r="W10" s="176" t="s">
        <v>385</v>
      </c>
      <c r="X10" s="176" t="s">
        <v>299</v>
      </c>
      <c r="Y10" s="186" t="s">
        <v>396</v>
      </c>
      <c r="Z10" s="176" t="s">
        <v>395</v>
      </c>
      <c r="AA10" s="176" t="s">
        <v>534</v>
      </c>
      <c r="AB10" s="186" t="s">
        <v>384</v>
      </c>
      <c r="AC10" s="176" t="s">
        <v>385</v>
      </c>
      <c r="AD10" s="176" t="s">
        <v>299</v>
      </c>
      <c r="AE10" s="186" t="s">
        <v>396</v>
      </c>
      <c r="AF10" s="176" t="s">
        <v>395</v>
      </c>
      <c r="AG10" s="176" t="s">
        <v>535</v>
      </c>
      <c r="AH10" s="186" t="s">
        <v>536</v>
      </c>
      <c r="AI10" s="176" t="s">
        <v>537</v>
      </c>
      <c r="AJ10" s="176" t="s">
        <v>299</v>
      </c>
      <c r="AK10" s="186" t="s">
        <v>396</v>
      </c>
      <c r="AL10" s="176" t="s">
        <v>395</v>
      </c>
      <c r="AM10" s="176" t="s">
        <v>535</v>
      </c>
      <c r="AN10" s="186" t="s">
        <v>536</v>
      </c>
      <c r="AO10" s="176" t="s">
        <v>537</v>
      </c>
      <c r="AP10" s="176" t="s">
        <v>299</v>
      </c>
      <c r="AQ10" s="186" t="s">
        <v>396</v>
      </c>
    </row>
    <row r="11" spans="1:43" ht="286">
      <c r="A11" s="211" t="s">
        <v>2</v>
      </c>
      <c r="B11" s="231" t="s">
        <v>401</v>
      </c>
      <c r="C11" s="231" t="s">
        <v>403</v>
      </c>
      <c r="D11" s="232" t="s">
        <v>404</v>
      </c>
      <c r="E11" s="208" t="s">
        <v>400</v>
      </c>
      <c r="F11" s="232" t="s">
        <v>402</v>
      </c>
      <c r="G11" s="232" t="s">
        <v>402</v>
      </c>
      <c r="H11" s="231" t="s">
        <v>401</v>
      </c>
      <c r="I11" s="231" t="s">
        <v>410</v>
      </c>
      <c r="J11" s="176" t="s">
        <v>521</v>
      </c>
      <c r="K11" s="208" t="s">
        <v>411</v>
      </c>
      <c r="L11" s="176" t="s">
        <v>402</v>
      </c>
      <c r="M11" s="176" t="s">
        <v>409</v>
      </c>
      <c r="N11" s="175" t="s">
        <v>401</v>
      </c>
      <c r="O11" s="175" t="s">
        <v>410</v>
      </c>
      <c r="P11" s="176" t="s">
        <v>520</v>
      </c>
      <c r="Q11" s="208" t="s">
        <v>413</v>
      </c>
      <c r="R11" s="176" t="s">
        <v>402</v>
      </c>
      <c r="S11" s="176" t="s">
        <v>414</v>
      </c>
      <c r="T11" s="175" t="s">
        <v>401</v>
      </c>
      <c r="U11" s="175" t="s">
        <v>410</v>
      </c>
      <c r="V11" s="176" t="s">
        <v>520</v>
      </c>
      <c r="W11" s="208" t="s">
        <v>413</v>
      </c>
      <c r="X11" s="176" t="s">
        <v>402</v>
      </c>
      <c r="Y11" s="176" t="s">
        <v>419</v>
      </c>
      <c r="Z11" s="175" t="s">
        <v>401</v>
      </c>
      <c r="AA11" s="175" t="s">
        <v>410</v>
      </c>
      <c r="AB11" s="176" t="s">
        <v>520</v>
      </c>
      <c r="AC11" s="208" t="s">
        <v>413</v>
      </c>
      <c r="AD11" s="176" t="s">
        <v>402</v>
      </c>
      <c r="AE11" s="176" t="s">
        <v>420</v>
      </c>
      <c r="AF11" s="175" t="s">
        <v>401</v>
      </c>
      <c r="AG11" s="175" t="s">
        <v>410</v>
      </c>
      <c r="AH11" s="176" t="s">
        <v>520</v>
      </c>
      <c r="AI11" s="208" t="s">
        <v>413</v>
      </c>
      <c r="AJ11" s="210" t="s">
        <v>421</v>
      </c>
      <c r="AK11" s="176" t="s">
        <v>429</v>
      </c>
      <c r="AL11" s="175" t="s">
        <v>401</v>
      </c>
      <c r="AM11" s="175" t="s">
        <v>410</v>
      </c>
      <c r="AN11" s="176" t="s">
        <v>412</v>
      </c>
      <c r="AO11" s="208" t="s">
        <v>413</v>
      </c>
      <c r="AP11" s="176" t="s">
        <v>402</v>
      </c>
      <c r="AQ11" s="176" t="s">
        <v>428</v>
      </c>
    </row>
    <row r="12" spans="1:43" ht="237" customHeight="1">
      <c r="A12" s="244" t="s">
        <v>127</v>
      </c>
      <c r="B12" s="175" t="s">
        <v>507</v>
      </c>
      <c r="C12" s="175" t="s">
        <v>508</v>
      </c>
      <c r="D12" s="186" t="s">
        <v>509</v>
      </c>
      <c r="E12" s="207" t="s">
        <v>510</v>
      </c>
      <c r="F12" s="176" t="s">
        <v>469</v>
      </c>
      <c r="G12" s="176" t="s">
        <v>469</v>
      </c>
      <c r="H12" s="175" t="s">
        <v>507</v>
      </c>
      <c r="I12" s="175" t="s">
        <v>508</v>
      </c>
      <c r="J12" s="186" t="s">
        <v>509</v>
      </c>
      <c r="K12" s="207" t="s">
        <v>510</v>
      </c>
      <c r="L12" s="176" t="s">
        <v>469</v>
      </c>
      <c r="M12" s="176" t="s">
        <v>469</v>
      </c>
      <c r="N12" s="175" t="s">
        <v>507</v>
      </c>
      <c r="O12" s="175" t="s">
        <v>508</v>
      </c>
      <c r="P12" s="186" t="s">
        <v>509</v>
      </c>
      <c r="Q12" s="207" t="s">
        <v>510</v>
      </c>
      <c r="R12" s="177" t="s">
        <v>469</v>
      </c>
      <c r="S12" s="177" t="s">
        <v>511</v>
      </c>
      <c r="T12" s="175" t="s">
        <v>507</v>
      </c>
      <c r="U12" s="175" t="s">
        <v>508</v>
      </c>
      <c r="V12" s="186" t="s">
        <v>509</v>
      </c>
      <c r="W12" s="207" t="s">
        <v>510</v>
      </c>
      <c r="X12" s="177" t="s">
        <v>469</v>
      </c>
      <c r="Y12" s="177" t="s">
        <v>511</v>
      </c>
      <c r="Z12" s="175" t="s">
        <v>507</v>
      </c>
      <c r="AA12" s="175" t="s">
        <v>508</v>
      </c>
      <c r="AB12" s="186" t="s">
        <v>509</v>
      </c>
      <c r="AC12" s="207" t="s">
        <v>510</v>
      </c>
      <c r="AD12" s="177" t="s">
        <v>469</v>
      </c>
      <c r="AE12" s="177" t="s">
        <v>511</v>
      </c>
      <c r="AF12" s="175" t="s">
        <v>507</v>
      </c>
      <c r="AG12" s="175" t="s">
        <v>508</v>
      </c>
      <c r="AH12" s="186" t="s">
        <v>509</v>
      </c>
      <c r="AI12" s="207" t="s">
        <v>510</v>
      </c>
      <c r="AJ12" s="177" t="s">
        <v>469</v>
      </c>
      <c r="AK12" s="177" t="s">
        <v>511</v>
      </c>
      <c r="AL12" s="175" t="s">
        <v>507</v>
      </c>
      <c r="AM12" s="175" t="s">
        <v>508</v>
      </c>
      <c r="AN12" s="186" t="s">
        <v>509</v>
      </c>
      <c r="AO12" s="207" t="s">
        <v>510</v>
      </c>
      <c r="AP12" s="177" t="s">
        <v>469</v>
      </c>
      <c r="AQ12" s="177" t="s">
        <v>511</v>
      </c>
    </row>
    <row r="13" spans="1:43" ht="168" customHeight="1">
      <c r="A13" s="244" t="s">
        <v>128</v>
      </c>
      <c r="B13" s="179" t="s">
        <v>484</v>
      </c>
      <c r="C13" s="179" t="s">
        <v>790</v>
      </c>
      <c r="D13" s="180" t="s">
        <v>803</v>
      </c>
      <c r="E13" s="180"/>
      <c r="F13" s="180" t="s">
        <v>787</v>
      </c>
      <c r="G13" s="180"/>
      <c r="H13" s="179" t="s">
        <v>464</v>
      </c>
      <c r="I13" s="179" t="s">
        <v>788</v>
      </c>
      <c r="J13" s="180" t="s">
        <v>803</v>
      </c>
      <c r="K13" s="180"/>
      <c r="L13" s="180" t="s">
        <v>787</v>
      </c>
      <c r="M13" s="180"/>
      <c r="N13" s="179" t="s">
        <v>464</v>
      </c>
      <c r="O13" s="179"/>
      <c r="P13" s="180" t="s">
        <v>804</v>
      </c>
      <c r="Q13" s="180"/>
      <c r="R13" s="180" t="s">
        <v>789</v>
      </c>
      <c r="S13" s="180"/>
      <c r="T13" s="179" t="s">
        <v>464</v>
      </c>
      <c r="U13" s="179"/>
      <c r="V13" s="180" t="s">
        <v>805</v>
      </c>
      <c r="W13" s="180"/>
      <c r="X13" s="180" t="s">
        <v>486</v>
      </c>
      <c r="Y13" s="180"/>
      <c r="Z13" s="180" t="s">
        <v>484</v>
      </c>
      <c r="AA13" s="180"/>
      <c r="AB13" s="180" t="s">
        <v>805</v>
      </c>
      <c r="AC13" s="180"/>
      <c r="AD13" s="180" t="s">
        <v>486</v>
      </c>
      <c r="AE13" s="180"/>
      <c r="AF13" s="180" t="s">
        <v>484</v>
      </c>
      <c r="AG13" s="180"/>
      <c r="AH13" s="180" t="s">
        <v>805</v>
      </c>
      <c r="AI13" s="180"/>
      <c r="AJ13" s="180" t="s">
        <v>486</v>
      </c>
      <c r="AK13" s="180"/>
      <c r="AL13" s="180" t="s">
        <v>484</v>
      </c>
      <c r="AM13" s="180"/>
      <c r="AN13" s="180" t="s">
        <v>805</v>
      </c>
      <c r="AO13" s="180"/>
      <c r="AP13" s="180" t="s">
        <v>486</v>
      </c>
      <c r="AQ13" s="180"/>
    </row>
    <row r="14" spans="1:43" s="219" customFormat="1" ht="324.75" customHeight="1">
      <c r="A14" s="233" t="s">
        <v>143</v>
      </c>
      <c r="B14" s="217" t="s">
        <v>464</v>
      </c>
      <c r="C14" s="207" t="s">
        <v>466</v>
      </c>
      <c r="D14" s="218" t="s">
        <v>467</v>
      </c>
      <c r="E14" s="207" t="s">
        <v>468</v>
      </c>
      <c r="F14" s="126" t="s">
        <v>469</v>
      </c>
      <c r="G14" s="207" t="s">
        <v>470</v>
      </c>
      <c r="H14" s="125" t="s">
        <v>464</v>
      </c>
      <c r="I14" s="126" t="s">
        <v>466</v>
      </c>
      <c r="J14" s="220" t="s">
        <v>467</v>
      </c>
      <c r="K14" s="126" t="s">
        <v>468</v>
      </c>
      <c r="L14" s="126" t="s">
        <v>469</v>
      </c>
      <c r="M14" s="126" t="s">
        <v>470</v>
      </c>
      <c r="N14" s="125" t="s">
        <v>464</v>
      </c>
      <c r="O14" s="126" t="s">
        <v>466</v>
      </c>
      <c r="P14" s="220" t="s">
        <v>467</v>
      </c>
      <c r="Q14" s="126" t="s">
        <v>468</v>
      </c>
      <c r="R14" s="126" t="s">
        <v>469</v>
      </c>
      <c r="S14" s="126" t="s">
        <v>470</v>
      </c>
      <c r="T14" s="125" t="s">
        <v>464</v>
      </c>
      <c r="U14" s="126" t="s">
        <v>466</v>
      </c>
      <c r="V14" s="220" t="s">
        <v>467</v>
      </c>
      <c r="W14" s="126" t="s">
        <v>468</v>
      </c>
      <c r="X14" s="126" t="s">
        <v>469</v>
      </c>
      <c r="Y14" s="126" t="s">
        <v>470</v>
      </c>
      <c r="Z14" s="125" t="s">
        <v>464</v>
      </c>
      <c r="AA14" s="126" t="s">
        <v>466</v>
      </c>
      <c r="AB14" s="220" t="s">
        <v>467</v>
      </c>
      <c r="AC14" s="126" t="s">
        <v>468</v>
      </c>
      <c r="AD14" s="126" t="s">
        <v>469</v>
      </c>
      <c r="AE14" s="126" t="s">
        <v>470</v>
      </c>
      <c r="AF14" s="125" t="s">
        <v>464</v>
      </c>
      <c r="AG14" s="126" t="s">
        <v>466</v>
      </c>
      <c r="AH14" s="220" t="s">
        <v>467</v>
      </c>
      <c r="AI14" s="126" t="s">
        <v>468</v>
      </c>
      <c r="AJ14" s="126" t="s">
        <v>469</v>
      </c>
      <c r="AK14" s="126" t="s">
        <v>470</v>
      </c>
      <c r="AL14" s="125" t="s">
        <v>464</v>
      </c>
      <c r="AM14" s="126" t="s">
        <v>466</v>
      </c>
      <c r="AN14" s="220" t="s">
        <v>467</v>
      </c>
      <c r="AO14" s="126" t="s">
        <v>468</v>
      </c>
      <c r="AP14" s="126" t="s">
        <v>469</v>
      </c>
      <c r="AQ14" s="126" t="s">
        <v>470</v>
      </c>
    </row>
    <row r="15" spans="1:43" s="219" customFormat="1" ht="323.25" customHeight="1">
      <c r="A15" s="233" t="s">
        <v>144</v>
      </c>
      <c r="B15" s="225" t="s">
        <v>484</v>
      </c>
      <c r="C15" s="226" t="s">
        <v>487</v>
      </c>
      <c r="D15" s="226" t="s">
        <v>488</v>
      </c>
      <c r="E15" s="207" t="s">
        <v>485</v>
      </c>
      <c r="F15" s="227" t="s">
        <v>469</v>
      </c>
      <c r="G15" s="228" t="s">
        <v>486</v>
      </c>
      <c r="H15" s="225" t="s">
        <v>484</v>
      </c>
      <c r="I15" s="226" t="s">
        <v>487</v>
      </c>
      <c r="J15" s="226" t="s">
        <v>488</v>
      </c>
      <c r="K15" s="207" t="s">
        <v>485</v>
      </c>
      <c r="L15" s="227" t="s">
        <v>469</v>
      </c>
      <c r="M15" s="228" t="s">
        <v>486</v>
      </c>
      <c r="N15" s="225" t="s">
        <v>484</v>
      </c>
      <c r="O15" s="226" t="s">
        <v>487</v>
      </c>
      <c r="P15" s="226" t="s">
        <v>488</v>
      </c>
      <c r="Q15" s="207" t="s">
        <v>485</v>
      </c>
      <c r="R15" s="227" t="s">
        <v>469</v>
      </c>
      <c r="S15" s="228" t="s">
        <v>486</v>
      </c>
      <c r="T15" s="225" t="s">
        <v>484</v>
      </c>
      <c r="U15" s="226" t="s">
        <v>487</v>
      </c>
      <c r="V15" s="226" t="s">
        <v>488</v>
      </c>
      <c r="W15" s="207" t="s">
        <v>485</v>
      </c>
      <c r="X15" s="227" t="s">
        <v>469</v>
      </c>
      <c r="Y15" s="228" t="s">
        <v>486</v>
      </c>
      <c r="Z15" s="225" t="s">
        <v>484</v>
      </c>
      <c r="AA15" s="226" t="s">
        <v>499</v>
      </c>
      <c r="AB15" s="226" t="s">
        <v>488</v>
      </c>
      <c r="AC15" s="207" t="s">
        <v>485</v>
      </c>
      <c r="AD15" s="229" t="s">
        <v>299</v>
      </c>
      <c r="AE15" s="226" t="s">
        <v>791</v>
      </c>
      <c r="AF15" s="225" t="s">
        <v>484</v>
      </c>
      <c r="AG15" s="226" t="s">
        <v>500</v>
      </c>
      <c r="AH15" s="226" t="s">
        <v>488</v>
      </c>
      <c r="AI15" s="207" t="s">
        <v>485</v>
      </c>
      <c r="AJ15" s="229" t="s">
        <v>299</v>
      </c>
      <c r="AK15" s="226" t="s">
        <v>501</v>
      </c>
      <c r="AL15" s="225" t="s">
        <v>484</v>
      </c>
      <c r="AM15" s="226" t="s">
        <v>500</v>
      </c>
      <c r="AN15" s="226" t="s">
        <v>488</v>
      </c>
      <c r="AO15" s="207" t="s">
        <v>485</v>
      </c>
      <c r="AP15" s="229" t="s">
        <v>299</v>
      </c>
      <c r="AQ15" s="226" t="s">
        <v>506</v>
      </c>
    </row>
    <row r="16" spans="1:43" ht="276.64999999999998" customHeight="1">
      <c r="A16" s="233" t="s">
        <v>435</v>
      </c>
      <c r="B16" s="175" t="s">
        <v>442</v>
      </c>
      <c r="C16" s="212" t="s">
        <v>443</v>
      </c>
      <c r="D16" s="186" t="s">
        <v>445</v>
      </c>
      <c r="E16" s="207" t="s">
        <v>444</v>
      </c>
      <c r="F16" s="176" t="s">
        <v>446</v>
      </c>
      <c r="G16" s="176" t="s">
        <v>447</v>
      </c>
      <c r="H16" s="175" t="s">
        <v>442</v>
      </c>
      <c r="I16" s="212" t="s">
        <v>443</v>
      </c>
      <c r="J16" s="186" t="s">
        <v>445</v>
      </c>
      <c r="K16" s="207" t="s">
        <v>444</v>
      </c>
      <c r="L16" s="176" t="s">
        <v>792</v>
      </c>
      <c r="M16" s="176" t="s">
        <v>450</v>
      </c>
      <c r="N16" s="175" t="s">
        <v>442</v>
      </c>
      <c r="O16" s="212" t="s">
        <v>443</v>
      </c>
      <c r="P16" s="186" t="s">
        <v>445</v>
      </c>
      <c r="Q16" s="207" t="s">
        <v>453</v>
      </c>
      <c r="R16" s="176" t="s">
        <v>792</v>
      </c>
      <c r="S16" s="176" t="s">
        <v>450</v>
      </c>
      <c r="T16" s="175" t="s">
        <v>442</v>
      </c>
      <c r="U16" s="212" t="s">
        <v>443</v>
      </c>
      <c r="V16" s="186" t="s">
        <v>445</v>
      </c>
      <c r="W16" s="207" t="s">
        <v>444</v>
      </c>
      <c r="X16" s="176" t="s">
        <v>446</v>
      </c>
      <c r="Y16" s="176" t="s">
        <v>447</v>
      </c>
      <c r="Z16" s="175" t="s">
        <v>442</v>
      </c>
      <c r="AA16" s="212" t="s">
        <v>443</v>
      </c>
      <c r="AB16" s="186" t="s">
        <v>454</v>
      </c>
      <c r="AC16" s="207" t="s">
        <v>444</v>
      </c>
      <c r="AD16" s="176" t="s">
        <v>446</v>
      </c>
      <c r="AE16" s="176" t="s">
        <v>447</v>
      </c>
      <c r="AF16" s="175" t="s">
        <v>442</v>
      </c>
      <c r="AG16" s="212" t="s">
        <v>443</v>
      </c>
      <c r="AH16" s="186" t="s">
        <v>454</v>
      </c>
      <c r="AI16" s="207" t="s">
        <v>444</v>
      </c>
      <c r="AJ16" s="176" t="s">
        <v>446</v>
      </c>
      <c r="AK16" s="176" t="s">
        <v>447</v>
      </c>
      <c r="AL16" s="175" t="s">
        <v>436</v>
      </c>
      <c r="AM16" s="175" t="s">
        <v>437</v>
      </c>
      <c r="AN16" s="176" t="s">
        <v>439</v>
      </c>
      <c r="AO16" s="176" t="s">
        <v>440</v>
      </c>
      <c r="AP16" s="176" t="s">
        <v>447</v>
      </c>
      <c r="AQ16" s="176" t="s">
        <v>441</v>
      </c>
    </row>
  </sheetData>
  <customSheetViews>
    <customSheetView guid="{2F72B26B-A174-4BD7-8675-EA9925E43EF5}" scale="75" fitToPage="1">
      <pane ySplit="5" topLeftCell="A16" activePane="bottomLeft" state="frozen"/>
      <selection pane="bottomLeft" activeCell="A2" sqref="A2"/>
      <pageMargins left="0.7" right="0.7" top="0.75" bottom="0.75" header="0.3" footer="0.3"/>
      <pageSetup paperSize="9" scale="98" orientation="landscape" r:id="rId1"/>
    </customSheetView>
    <customSheetView guid="{CD5B3175-8D09-4DDA-A5F5-75BB3CA1F1AF}" scale="89" fitToPage="1">
      <pane ySplit="6" topLeftCell="A12" activePane="bottomLeft" state="frozen"/>
      <selection pane="bottomLeft" activeCell="D10" sqref="D10"/>
      <pageMargins left="0.7" right="0.7" top="0.75" bottom="0.75" header="0.3" footer="0.3"/>
      <pageSetup paperSize="9" scale="98" orientation="landscape" r:id="rId2"/>
    </customSheetView>
  </customSheetViews>
  <mergeCells count="43">
    <mergeCell ref="O5:O6"/>
    <mergeCell ref="U5:U6"/>
    <mergeCell ref="A4:A5"/>
    <mergeCell ref="B4:G4"/>
    <mergeCell ref="C5:C6"/>
    <mergeCell ref="J5:J6"/>
    <mergeCell ref="T4:Y4"/>
    <mergeCell ref="N4:S4"/>
    <mergeCell ref="T5:T6"/>
    <mergeCell ref="V5:V6"/>
    <mergeCell ref="X5:X6"/>
    <mergeCell ref="Y5:Y6"/>
    <mergeCell ref="Z4:AE4"/>
    <mergeCell ref="AF4:AK4"/>
    <mergeCell ref="AL4:AQ4"/>
    <mergeCell ref="B5:B6"/>
    <mergeCell ref="D5:D6"/>
    <mergeCell ref="F5:F6"/>
    <mergeCell ref="G5:G6"/>
    <mergeCell ref="H5:H6"/>
    <mergeCell ref="I5:I6"/>
    <mergeCell ref="L5:L6"/>
    <mergeCell ref="M5:M6"/>
    <mergeCell ref="N5:N6"/>
    <mergeCell ref="P5:P6"/>
    <mergeCell ref="R5:R6"/>
    <mergeCell ref="S5:S6"/>
    <mergeCell ref="H4:M4"/>
    <mergeCell ref="Z5:Z6"/>
    <mergeCell ref="AA5:AA6"/>
    <mergeCell ref="AD5:AD6"/>
    <mergeCell ref="AE5:AE6"/>
    <mergeCell ref="AB5:AB6"/>
    <mergeCell ref="AF5:AF6"/>
    <mergeCell ref="AH5:AH6"/>
    <mergeCell ref="AJ5:AJ6"/>
    <mergeCell ref="AK5:AK6"/>
    <mergeCell ref="AG5:AG6"/>
    <mergeCell ref="AL5:AL6"/>
    <mergeCell ref="AN5:AN6"/>
    <mergeCell ref="AP5:AP6"/>
    <mergeCell ref="AQ5:AQ6"/>
    <mergeCell ref="AM5:AM6"/>
  </mergeCells>
  <pageMargins left="0.7" right="0.7" top="0.75" bottom="0.75" header="0.3" footer="0.3"/>
  <pageSetup paperSize="9" scale="98" orientation="landscape" r:id="rId3"/>
  <drawing r:id="rId4"/>
  <legacy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zoomScale="69" zoomScaleNormal="69" workbookViewId="0">
      <selection activeCell="A5" sqref="A5"/>
    </sheetView>
  </sheetViews>
  <sheetFormatPr defaultColWidth="10.54296875" defaultRowHeight="14.5"/>
  <sheetData>
    <row r="1" spans="1:43" ht="21">
      <c r="A1" s="6" t="s">
        <v>30</v>
      </c>
    </row>
    <row r="3" spans="1:43">
      <c r="E3" s="776" t="s">
        <v>33</v>
      </c>
      <c r="F3" s="776"/>
      <c r="H3" s="36"/>
      <c r="I3" s="132" t="s">
        <v>37</v>
      </c>
      <c r="J3" s="36"/>
      <c r="K3" s="36"/>
      <c r="L3" s="132" t="s">
        <v>126</v>
      </c>
      <c r="M3" s="36"/>
    </row>
    <row r="4" spans="1:43">
      <c r="A4" s="3" t="s">
        <v>8</v>
      </c>
      <c r="B4" s="46" t="s">
        <v>15</v>
      </c>
      <c r="E4" t="s">
        <v>162</v>
      </c>
      <c r="H4" s="1"/>
    </row>
    <row r="5" spans="1:43">
      <c r="A5" s="4" t="s">
        <v>9</v>
      </c>
      <c r="B5" s="120" t="s">
        <v>15</v>
      </c>
      <c r="E5" s="787" t="s">
        <v>165</v>
      </c>
      <c r="F5" s="787"/>
      <c r="G5" s="787"/>
      <c r="H5" s="787"/>
      <c r="I5" s="787"/>
      <c r="J5" s="787"/>
      <c r="K5" s="787"/>
      <c r="L5" s="787"/>
      <c r="M5" s="787"/>
      <c r="N5" s="787"/>
      <c r="O5" s="787"/>
      <c r="P5" s="787"/>
      <c r="Q5" s="787"/>
      <c r="R5" s="787"/>
      <c r="S5" s="787"/>
      <c r="T5" s="787"/>
      <c r="U5" s="787"/>
      <c r="V5" s="787"/>
      <c r="W5" s="787"/>
      <c r="X5" s="787"/>
      <c r="Y5" s="787"/>
      <c r="Z5" s="787"/>
      <c r="AA5" s="787"/>
      <c r="AB5" s="787"/>
      <c r="AC5" s="787"/>
    </row>
    <row r="6" spans="1:43">
      <c r="A6" s="4" t="s">
        <v>10</v>
      </c>
      <c r="B6" s="120" t="s">
        <v>15</v>
      </c>
      <c r="E6" s="787"/>
      <c r="F6" s="787"/>
      <c r="G6" s="787"/>
      <c r="H6" s="787"/>
      <c r="I6" s="787"/>
      <c r="J6" s="787"/>
      <c r="K6" s="787"/>
      <c r="L6" s="787"/>
      <c r="M6" s="787"/>
      <c r="N6" s="787"/>
      <c r="O6" s="787"/>
      <c r="P6" s="787"/>
      <c r="Q6" s="787"/>
      <c r="R6" s="787"/>
      <c r="S6" s="787"/>
      <c r="T6" s="787"/>
      <c r="U6" s="787"/>
      <c r="V6" s="787"/>
      <c r="W6" s="787"/>
      <c r="X6" s="787"/>
      <c r="Y6" s="787"/>
      <c r="Z6" s="787"/>
      <c r="AA6" s="787"/>
      <c r="AB6" s="787"/>
      <c r="AC6" s="787"/>
    </row>
    <row r="7" spans="1:43">
      <c r="A7" s="4" t="s">
        <v>11</v>
      </c>
      <c r="B7" s="120" t="s">
        <v>15</v>
      </c>
      <c r="E7" s="787"/>
      <c r="F7" s="787"/>
      <c r="G7" s="787"/>
      <c r="H7" s="787"/>
      <c r="I7" s="787"/>
      <c r="J7" s="787"/>
      <c r="K7" s="787"/>
      <c r="L7" s="787"/>
      <c r="M7" s="787"/>
      <c r="N7" s="787"/>
      <c r="O7" s="787"/>
      <c r="P7" s="787"/>
      <c r="Q7" s="787"/>
      <c r="R7" s="787"/>
      <c r="S7" s="787"/>
      <c r="T7" s="787"/>
      <c r="U7" s="787"/>
      <c r="V7" s="787"/>
      <c r="W7" s="787"/>
      <c r="X7" s="787"/>
      <c r="Y7" s="787"/>
      <c r="Z7" s="787"/>
      <c r="AA7" s="787"/>
      <c r="AB7" s="787"/>
      <c r="AC7" s="787"/>
    </row>
    <row r="8" spans="1:43">
      <c r="A8" s="4" t="s">
        <v>12</v>
      </c>
      <c r="B8" s="120" t="s">
        <v>15</v>
      </c>
      <c r="E8" s="787"/>
      <c r="F8" s="787"/>
      <c r="G8" s="787"/>
      <c r="H8" s="787"/>
      <c r="I8" s="787"/>
      <c r="J8" s="787"/>
      <c r="K8" s="787"/>
      <c r="L8" s="787"/>
      <c r="M8" s="787"/>
      <c r="N8" s="787"/>
      <c r="O8" s="787"/>
      <c r="P8" s="787"/>
      <c r="Q8" s="787"/>
      <c r="R8" s="787"/>
      <c r="S8" s="787"/>
      <c r="T8" s="787"/>
      <c r="U8" s="787"/>
      <c r="V8" s="787"/>
      <c r="W8" s="787"/>
      <c r="X8" s="787"/>
      <c r="Y8" s="787"/>
      <c r="Z8" s="787"/>
      <c r="AA8" s="787"/>
      <c r="AB8" s="787"/>
      <c r="AC8" s="787"/>
    </row>
    <row r="9" spans="1:43">
      <c r="A9" s="4" t="s">
        <v>13</v>
      </c>
      <c r="B9" s="120"/>
      <c r="E9" s="133"/>
      <c r="F9" s="133"/>
      <c r="G9" s="133"/>
      <c r="H9" s="133"/>
      <c r="I9" s="133"/>
      <c r="J9" s="133"/>
      <c r="K9" s="133"/>
      <c r="L9" s="133"/>
      <c r="M9" s="133"/>
      <c r="N9" s="133"/>
      <c r="O9" s="133"/>
      <c r="P9" s="133"/>
      <c r="Q9" s="133"/>
      <c r="R9" s="133"/>
      <c r="S9" s="133"/>
      <c r="T9" s="133"/>
      <c r="U9" s="133"/>
      <c r="V9" s="133"/>
      <c r="W9" s="133"/>
      <c r="X9" s="133"/>
      <c r="Y9" s="133"/>
      <c r="Z9" s="133"/>
      <c r="AA9" s="133"/>
      <c r="AB9" s="133"/>
      <c r="AC9" s="133"/>
    </row>
    <row r="10" spans="1:43" ht="15.5">
      <c r="A10" s="4" t="s">
        <v>14</v>
      </c>
      <c r="B10" s="120" t="s">
        <v>15</v>
      </c>
      <c r="E10" s="134" t="s">
        <v>163</v>
      </c>
      <c r="F10" s="128"/>
      <c r="G10" s="128"/>
      <c r="H10" s="128"/>
    </row>
    <row r="11" spans="1:43">
      <c r="A11" s="4" t="s">
        <v>16</v>
      </c>
      <c r="B11" s="120" t="s">
        <v>15</v>
      </c>
      <c r="F11" s="142" t="s">
        <v>169</v>
      </c>
      <c r="G11" s="142"/>
      <c r="H11" t="s">
        <v>802</v>
      </c>
    </row>
    <row r="12" spans="1:43">
      <c r="A12" s="4" t="s">
        <v>17</v>
      </c>
      <c r="B12" s="120" t="s">
        <v>0</v>
      </c>
      <c r="F12" s="143" t="s">
        <v>170</v>
      </c>
      <c r="G12" s="142"/>
      <c r="H12" t="s">
        <v>171</v>
      </c>
    </row>
    <row r="13" spans="1:43">
      <c r="A13" s="4" t="s">
        <v>18</v>
      </c>
      <c r="B13" s="120" t="s">
        <v>0</v>
      </c>
      <c r="F13" s="143" t="s">
        <v>164</v>
      </c>
      <c r="G13" s="142"/>
      <c r="H13" t="s">
        <v>172</v>
      </c>
    </row>
    <row r="14" spans="1:43" ht="18">
      <c r="A14" s="10" t="s">
        <v>36</v>
      </c>
      <c r="B14" s="120" t="s">
        <v>15</v>
      </c>
    </row>
    <row r="15" spans="1:43" ht="18.5">
      <c r="B15" s="9">
        <v>10</v>
      </c>
      <c r="E15" s="129" t="s">
        <v>159</v>
      </c>
      <c r="F15" s="130" t="s">
        <v>157</v>
      </c>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row>
    <row r="16" spans="1:43">
      <c r="E16" s="129" t="s">
        <v>160</v>
      </c>
      <c r="F16" s="130" t="s">
        <v>158</v>
      </c>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Q16" s="36"/>
    </row>
    <row r="17" spans="1:65">
      <c r="E17" s="129" t="s">
        <v>161</v>
      </c>
      <c r="F17" s="130" t="s">
        <v>156</v>
      </c>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Q17" t="s">
        <v>339</v>
      </c>
    </row>
    <row r="18" spans="1:65">
      <c r="E18" s="147"/>
      <c r="F18" s="148"/>
      <c r="G18" s="53"/>
      <c r="H18" s="53"/>
      <c r="I18" s="53"/>
      <c r="J18" s="53"/>
      <c r="K18" s="53"/>
      <c r="L18" s="53"/>
      <c r="M18" s="53"/>
      <c r="N18" s="53"/>
      <c r="O18" s="53"/>
      <c r="P18" s="53"/>
      <c r="Q18" s="53"/>
      <c r="R18" s="53"/>
      <c r="S18" s="53"/>
      <c r="T18" s="53"/>
      <c r="U18" s="53"/>
      <c r="V18" s="53"/>
      <c r="W18" s="53"/>
      <c r="X18" s="53"/>
      <c r="Y18" s="53"/>
      <c r="Z18" s="53"/>
      <c r="AA18" s="53"/>
      <c r="AB18" s="53"/>
      <c r="AC18" s="53"/>
    </row>
    <row r="19" spans="1:65" ht="15" thickBot="1">
      <c r="B19" t="s">
        <v>152</v>
      </c>
      <c r="R19" s="146" t="s">
        <v>183</v>
      </c>
    </row>
    <row r="20" spans="1:65" ht="31.5" thickBot="1">
      <c r="A20" s="117" t="s">
        <v>61</v>
      </c>
      <c r="B20" s="783">
        <v>40451</v>
      </c>
      <c r="C20" s="758"/>
      <c r="D20" s="758"/>
      <c r="E20" s="758"/>
      <c r="F20" s="758"/>
      <c r="G20" s="758"/>
      <c r="H20" s="758"/>
      <c r="I20" s="759"/>
      <c r="J20" s="784">
        <v>40816</v>
      </c>
      <c r="K20" s="785"/>
      <c r="L20" s="785"/>
      <c r="M20" s="785"/>
      <c r="N20" s="785"/>
      <c r="O20" s="785"/>
      <c r="P20" s="785"/>
      <c r="Q20" s="786"/>
      <c r="R20" s="841">
        <v>41182</v>
      </c>
      <c r="S20" s="842"/>
      <c r="T20" s="842"/>
      <c r="U20" s="842"/>
      <c r="V20" s="842"/>
      <c r="W20" s="842"/>
      <c r="X20" s="842"/>
      <c r="Y20" s="843"/>
      <c r="Z20" s="846">
        <v>41547</v>
      </c>
      <c r="AA20" s="847"/>
      <c r="AB20" s="847"/>
      <c r="AC20" s="847"/>
      <c r="AD20" s="847"/>
      <c r="AE20" s="847"/>
      <c r="AF20" s="847"/>
      <c r="AG20" s="848"/>
      <c r="AH20" s="777">
        <v>41912</v>
      </c>
      <c r="AI20" s="778"/>
      <c r="AJ20" s="778"/>
      <c r="AK20" s="778"/>
      <c r="AL20" s="778"/>
      <c r="AM20" s="778"/>
      <c r="AN20" s="778"/>
      <c r="AO20" s="779"/>
      <c r="AP20" s="780">
        <v>42277</v>
      </c>
      <c r="AQ20" s="781"/>
      <c r="AR20" s="781"/>
      <c r="AS20" s="781"/>
      <c r="AT20" s="781"/>
      <c r="AU20" s="781"/>
      <c r="AV20" s="781"/>
      <c r="AW20" s="782"/>
      <c r="AX20" s="767">
        <v>42643</v>
      </c>
      <c r="AY20" s="769"/>
      <c r="AZ20" s="769"/>
      <c r="BA20" s="769"/>
      <c r="BB20" s="769"/>
      <c r="BC20" s="769"/>
      <c r="BD20" s="769"/>
      <c r="BE20" s="770"/>
      <c r="BF20" s="822">
        <v>43008</v>
      </c>
      <c r="BG20" s="823"/>
      <c r="BH20" s="823"/>
      <c r="BI20" s="823"/>
      <c r="BJ20" s="823"/>
      <c r="BK20" s="823"/>
      <c r="BL20" s="823"/>
      <c r="BM20" s="824"/>
    </row>
    <row r="21" spans="1:65" ht="16" thickBot="1">
      <c r="A21" s="119"/>
      <c r="B21" s="737" t="s">
        <v>178</v>
      </c>
      <c r="C21" s="788" t="s">
        <v>177</v>
      </c>
      <c r="D21" s="789" t="s">
        <v>148</v>
      </c>
      <c r="E21" s="790"/>
      <c r="F21" s="791"/>
      <c r="G21" s="737" t="s">
        <v>181</v>
      </c>
      <c r="H21" s="737" t="s">
        <v>166</v>
      </c>
      <c r="I21" s="739" t="s">
        <v>154</v>
      </c>
      <c r="J21" s="792" t="s">
        <v>179</v>
      </c>
      <c r="K21" s="792" t="s">
        <v>180</v>
      </c>
      <c r="L21" s="795" t="s">
        <v>148</v>
      </c>
      <c r="M21" s="796"/>
      <c r="N21" s="797"/>
      <c r="O21" s="792" t="s">
        <v>181</v>
      </c>
      <c r="P21" s="792" t="s">
        <v>166</v>
      </c>
      <c r="Q21" s="798" t="s">
        <v>154</v>
      </c>
      <c r="R21" s="800" t="s">
        <v>179</v>
      </c>
      <c r="S21" s="802" t="s">
        <v>176</v>
      </c>
      <c r="T21" s="804" t="s">
        <v>148</v>
      </c>
      <c r="U21" s="805"/>
      <c r="V21" s="806"/>
      <c r="W21" s="800" t="s">
        <v>181</v>
      </c>
      <c r="X21" s="800" t="s">
        <v>166</v>
      </c>
      <c r="Y21" s="851" t="s">
        <v>154</v>
      </c>
      <c r="Z21" s="844" t="s">
        <v>184</v>
      </c>
      <c r="AA21" s="849" t="s">
        <v>147</v>
      </c>
      <c r="AB21" s="853" t="s">
        <v>148</v>
      </c>
      <c r="AC21" s="854"/>
      <c r="AD21" s="855"/>
      <c r="AE21" s="849" t="s">
        <v>181</v>
      </c>
      <c r="AF21" s="849" t="s">
        <v>166</v>
      </c>
      <c r="AG21" s="857" t="s">
        <v>154</v>
      </c>
      <c r="AH21" s="812" t="s">
        <v>184</v>
      </c>
      <c r="AI21" s="812" t="s">
        <v>147</v>
      </c>
      <c r="AJ21" s="814" t="s">
        <v>148</v>
      </c>
      <c r="AK21" s="815"/>
      <c r="AL21" s="816"/>
      <c r="AM21" s="812" t="s">
        <v>181</v>
      </c>
      <c r="AN21" s="812" t="s">
        <v>166</v>
      </c>
      <c r="AO21" s="817" t="s">
        <v>188</v>
      </c>
      <c r="AP21" s="808" t="s">
        <v>184</v>
      </c>
      <c r="AQ21" s="808" t="s">
        <v>147</v>
      </c>
      <c r="AR21" s="819" t="s">
        <v>148</v>
      </c>
      <c r="AS21" s="820"/>
      <c r="AT21" s="821"/>
      <c r="AU21" s="808" t="s">
        <v>181</v>
      </c>
      <c r="AV21" s="808" t="s">
        <v>166</v>
      </c>
      <c r="AW21" s="810" t="s">
        <v>188</v>
      </c>
      <c r="AX21" s="832" t="s">
        <v>184</v>
      </c>
      <c r="AY21" s="832" t="s">
        <v>147</v>
      </c>
      <c r="AZ21" s="834" t="s">
        <v>148</v>
      </c>
      <c r="BA21" s="835"/>
      <c r="BB21" s="836"/>
      <c r="BC21" s="832" t="s">
        <v>181</v>
      </c>
      <c r="BD21" s="832" t="s">
        <v>166</v>
      </c>
      <c r="BE21" s="837" t="s">
        <v>188</v>
      </c>
      <c r="BF21" s="825" t="s">
        <v>184</v>
      </c>
      <c r="BG21" s="825" t="s">
        <v>147</v>
      </c>
      <c r="BH21" s="827" t="s">
        <v>148</v>
      </c>
      <c r="BI21" s="828"/>
      <c r="BJ21" s="829"/>
      <c r="BK21" s="825" t="s">
        <v>181</v>
      </c>
      <c r="BL21" s="825" t="s">
        <v>166</v>
      </c>
      <c r="BM21" s="830" t="s">
        <v>188</v>
      </c>
    </row>
    <row r="22" spans="1:65" ht="115.5" customHeight="1" thickBot="1">
      <c r="A22" s="118"/>
      <c r="B22" s="738"/>
      <c r="C22" s="738"/>
      <c r="D22" s="121" t="s">
        <v>149</v>
      </c>
      <c r="E22" s="121" t="s">
        <v>150</v>
      </c>
      <c r="F22" s="121" t="s">
        <v>151</v>
      </c>
      <c r="G22" s="738"/>
      <c r="H22" s="839"/>
      <c r="I22" s="740"/>
      <c r="J22" s="793"/>
      <c r="K22" s="794"/>
      <c r="L22" s="138" t="s">
        <v>149</v>
      </c>
      <c r="M22" s="138" t="s">
        <v>150</v>
      </c>
      <c r="N22" s="149" t="s">
        <v>151</v>
      </c>
      <c r="O22" s="793"/>
      <c r="P22" s="840"/>
      <c r="Q22" s="799"/>
      <c r="R22" s="801"/>
      <c r="S22" s="803"/>
      <c r="T22" s="140" t="s">
        <v>149</v>
      </c>
      <c r="U22" s="140" t="s">
        <v>150</v>
      </c>
      <c r="V22" s="140" t="s">
        <v>151</v>
      </c>
      <c r="W22" s="801"/>
      <c r="X22" s="807"/>
      <c r="Y22" s="852"/>
      <c r="Z22" s="845"/>
      <c r="AA22" s="850"/>
      <c r="AB22" s="141" t="s">
        <v>149</v>
      </c>
      <c r="AC22" s="141" t="s">
        <v>150</v>
      </c>
      <c r="AD22" s="141" t="s">
        <v>151</v>
      </c>
      <c r="AE22" s="856"/>
      <c r="AF22" s="850"/>
      <c r="AG22" s="858"/>
      <c r="AH22" s="813"/>
      <c r="AI22" s="813"/>
      <c r="AJ22" s="122" t="s">
        <v>149</v>
      </c>
      <c r="AK22" s="122" t="s">
        <v>150</v>
      </c>
      <c r="AL22" s="122" t="s">
        <v>151</v>
      </c>
      <c r="AM22" s="813"/>
      <c r="AN22" s="813"/>
      <c r="AO22" s="818"/>
      <c r="AP22" s="809"/>
      <c r="AQ22" s="809"/>
      <c r="AR22" s="150" t="s">
        <v>149</v>
      </c>
      <c r="AS22" s="150" t="s">
        <v>150</v>
      </c>
      <c r="AT22" s="150" t="s">
        <v>151</v>
      </c>
      <c r="AU22" s="809"/>
      <c r="AV22" s="809"/>
      <c r="AW22" s="811"/>
      <c r="AX22" s="833"/>
      <c r="AY22" s="833"/>
      <c r="AZ22" s="166" t="s">
        <v>149</v>
      </c>
      <c r="BA22" s="166" t="s">
        <v>150</v>
      </c>
      <c r="BB22" s="166" t="s">
        <v>151</v>
      </c>
      <c r="BC22" s="833"/>
      <c r="BD22" s="833"/>
      <c r="BE22" s="838"/>
      <c r="BF22" s="826"/>
      <c r="BG22" s="826"/>
      <c r="BH22" s="167" t="s">
        <v>149</v>
      </c>
      <c r="BI22" s="167" t="s">
        <v>150</v>
      </c>
      <c r="BJ22" s="167" t="s">
        <v>151</v>
      </c>
      <c r="BK22" s="826"/>
      <c r="BL22" s="826"/>
      <c r="BM22" s="831"/>
    </row>
    <row r="23" spans="1:65" ht="74" thickBot="1">
      <c r="A23" s="168" t="s">
        <v>60</v>
      </c>
      <c r="B23" s="125" t="s">
        <v>174</v>
      </c>
      <c r="C23" s="126">
        <v>38</v>
      </c>
      <c r="D23" s="126">
        <v>6</v>
      </c>
      <c r="E23" s="126">
        <v>0</v>
      </c>
      <c r="F23" s="126">
        <v>0</v>
      </c>
      <c r="G23" s="126">
        <v>6</v>
      </c>
      <c r="H23" s="127">
        <v>1</v>
      </c>
      <c r="I23" s="136" t="s">
        <v>155</v>
      </c>
      <c r="J23" s="125" t="s">
        <v>175</v>
      </c>
      <c r="K23" s="126">
        <v>15</v>
      </c>
      <c r="L23" s="126">
        <v>0</v>
      </c>
      <c r="M23" s="126">
        <v>3</v>
      </c>
      <c r="N23" s="126">
        <v>3</v>
      </c>
      <c r="O23" s="126">
        <v>6</v>
      </c>
      <c r="P23" s="127">
        <v>0.5</v>
      </c>
      <c r="Q23" s="139" t="s">
        <v>173</v>
      </c>
      <c r="R23" s="125" t="s">
        <v>182</v>
      </c>
      <c r="S23" s="126">
        <v>9</v>
      </c>
      <c r="T23" s="126">
        <v>2</v>
      </c>
      <c r="U23" s="126">
        <v>3</v>
      </c>
      <c r="V23" s="126">
        <v>0</v>
      </c>
      <c r="W23" s="126">
        <v>18</v>
      </c>
      <c r="X23" s="127">
        <v>0.22</v>
      </c>
      <c r="Y23" s="136" t="s">
        <v>336</v>
      </c>
      <c r="Z23" s="125" t="s">
        <v>185</v>
      </c>
      <c r="AA23" s="126">
        <v>11</v>
      </c>
      <c r="AB23" s="126">
        <v>3</v>
      </c>
      <c r="AC23" s="126">
        <v>4</v>
      </c>
      <c r="AD23" s="126">
        <v>0</v>
      </c>
      <c r="AE23" s="126">
        <v>10</v>
      </c>
      <c r="AF23" s="127">
        <v>0.9</v>
      </c>
      <c r="AG23" s="139" t="s">
        <v>186</v>
      </c>
      <c r="AH23" s="127" t="s">
        <v>187</v>
      </c>
      <c r="AI23" s="136">
        <v>10</v>
      </c>
      <c r="AJ23" s="125">
        <v>1</v>
      </c>
      <c r="AK23" s="126">
        <v>7</v>
      </c>
      <c r="AL23" s="126">
        <v>0</v>
      </c>
      <c r="AM23" s="126">
        <v>8</v>
      </c>
      <c r="AN23" s="126">
        <v>50</v>
      </c>
      <c r="AO23" s="139" t="s">
        <v>189</v>
      </c>
      <c r="AP23" s="126" t="s">
        <v>337</v>
      </c>
      <c r="AQ23" s="126" t="s">
        <v>337</v>
      </c>
      <c r="AR23" s="126" t="s">
        <v>337</v>
      </c>
      <c r="AS23" s="126" t="s">
        <v>337</v>
      </c>
      <c r="AT23" s="126" t="s">
        <v>337</v>
      </c>
      <c r="AU23" s="126" t="s">
        <v>337</v>
      </c>
      <c r="AV23" s="126" t="s">
        <v>337</v>
      </c>
      <c r="AW23" s="136" t="s">
        <v>338</v>
      </c>
      <c r="AX23" s="162"/>
      <c r="AY23" s="162"/>
      <c r="AZ23" s="163"/>
      <c r="BA23" s="164"/>
      <c r="BB23" s="165"/>
      <c r="BC23" s="162"/>
      <c r="BD23" s="162"/>
      <c r="BE23" s="162"/>
      <c r="BF23" s="162"/>
      <c r="BG23" s="162"/>
      <c r="BH23" s="162"/>
      <c r="BI23" s="163"/>
      <c r="BJ23" s="164"/>
      <c r="BK23" s="165"/>
      <c r="BL23" s="165"/>
      <c r="BM23" s="162"/>
    </row>
    <row r="24" spans="1:65" ht="36.5" thickBot="1">
      <c r="A24" s="168" t="s">
        <v>62</v>
      </c>
      <c r="B24" s="125" t="s">
        <v>214</v>
      </c>
      <c r="C24" s="126">
        <v>4</v>
      </c>
      <c r="D24" s="126">
        <v>0</v>
      </c>
      <c r="E24" s="126">
        <v>3</v>
      </c>
      <c r="F24" s="126">
        <v>0</v>
      </c>
      <c r="G24" s="126">
        <v>12</v>
      </c>
      <c r="H24" s="127">
        <v>0.57999999999999996</v>
      </c>
      <c r="I24" s="136" t="s">
        <v>213</v>
      </c>
      <c r="J24" s="125" t="s">
        <v>215</v>
      </c>
      <c r="K24" s="126">
        <v>3</v>
      </c>
      <c r="L24" s="126">
        <v>0</v>
      </c>
      <c r="M24" s="126">
        <v>2</v>
      </c>
      <c r="N24" s="126">
        <v>0</v>
      </c>
      <c r="O24" s="126">
        <v>12</v>
      </c>
      <c r="P24" s="127">
        <v>0.41699999999999998</v>
      </c>
      <c r="Q24" s="136" t="s">
        <v>216</v>
      </c>
      <c r="R24" s="125" t="s">
        <v>217</v>
      </c>
      <c r="S24" s="126">
        <v>3</v>
      </c>
      <c r="T24" s="126">
        <v>0</v>
      </c>
      <c r="U24" s="126">
        <v>2</v>
      </c>
      <c r="V24" s="126">
        <v>0</v>
      </c>
      <c r="W24" s="126">
        <v>9</v>
      </c>
      <c r="X24" s="127">
        <v>0.77700000000000002</v>
      </c>
      <c r="Y24" s="136" t="s">
        <v>218</v>
      </c>
      <c r="Z24" s="125" t="s">
        <v>214</v>
      </c>
      <c r="AA24" s="126">
        <v>3</v>
      </c>
      <c r="AB24" s="126">
        <v>0</v>
      </c>
      <c r="AC24" s="126">
        <v>1</v>
      </c>
      <c r="AD24" s="126">
        <v>0</v>
      </c>
      <c r="AE24" s="126">
        <v>9</v>
      </c>
      <c r="AF24" s="127">
        <v>0.77700000000000002</v>
      </c>
      <c r="AG24" s="136" t="s">
        <v>219</v>
      </c>
      <c r="AH24" s="125" t="s">
        <v>217</v>
      </c>
      <c r="AI24" s="126">
        <v>6</v>
      </c>
      <c r="AJ24" s="126">
        <v>0</v>
      </c>
      <c r="AK24" s="126">
        <v>1</v>
      </c>
      <c r="AL24" s="126">
        <v>0</v>
      </c>
      <c r="AM24" s="126">
        <v>12</v>
      </c>
      <c r="AN24" s="127">
        <v>0.16700000000000001</v>
      </c>
      <c r="AO24" s="136" t="s">
        <v>221</v>
      </c>
      <c r="AP24" s="192" t="s">
        <v>217</v>
      </c>
      <c r="AQ24" s="171">
        <v>1</v>
      </c>
      <c r="AR24" s="192">
        <v>0</v>
      </c>
      <c r="AS24" s="192">
        <v>1</v>
      </c>
      <c r="AT24" s="192">
        <v>0</v>
      </c>
      <c r="AU24" s="192">
        <v>5</v>
      </c>
      <c r="AV24" s="193">
        <v>0</v>
      </c>
      <c r="AW24" s="194" t="s">
        <v>222</v>
      </c>
      <c r="AX24" s="165"/>
      <c r="AY24" s="162"/>
      <c r="AZ24" s="162"/>
      <c r="BA24" s="162"/>
      <c r="BB24" s="162"/>
      <c r="BC24" s="162"/>
      <c r="BD24" s="162"/>
      <c r="BE24" s="163"/>
      <c r="BF24" s="164"/>
      <c r="BG24" s="165"/>
      <c r="BH24" s="162"/>
      <c r="BI24" s="162"/>
      <c r="BJ24" s="162"/>
      <c r="BK24" s="162"/>
      <c r="BL24" s="162"/>
      <c r="BM24" s="162"/>
    </row>
    <row r="25" spans="1:65" ht="36.5" thickBot="1">
      <c r="A25" s="168" t="s">
        <v>10</v>
      </c>
      <c r="B25" s="125" t="s">
        <v>200</v>
      </c>
      <c r="C25" s="126">
        <v>1</v>
      </c>
      <c r="D25" s="126">
        <v>0</v>
      </c>
      <c r="E25" s="126">
        <v>1</v>
      </c>
      <c r="F25" s="126">
        <v>0</v>
      </c>
      <c r="G25" s="126">
        <v>1</v>
      </c>
      <c r="H25" s="127">
        <v>1</v>
      </c>
      <c r="I25" s="136" t="s">
        <v>205</v>
      </c>
      <c r="J25" s="125" t="s">
        <v>201</v>
      </c>
      <c r="K25" s="126">
        <v>0</v>
      </c>
      <c r="L25" s="126">
        <v>0</v>
      </c>
      <c r="M25" s="126">
        <v>5</v>
      </c>
      <c r="N25" s="126">
        <v>0</v>
      </c>
      <c r="O25" s="126">
        <v>1</v>
      </c>
      <c r="P25" s="127">
        <v>1</v>
      </c>
      <c r="Q25" s="136" t="s">
        <v>206</v>
      </c>
      <c r="R25" s="125" t="s">
        <v>202</v>
      </c>
      <c r="S25" s="126">
        <v>0</v>
      </c>
      <c r="T25" s="126">
        <v>0</v>
      </c>
      <c r="U25" s="126">
        <v>4</v>
      </c>
      <c r="V25" s="126">
        <v>0</v>
      </c>
      <c r="W25" s="126">
        <v>1</v>
      </c>
      <c r="X25" s="127">
        <v>1</v>
      </c>
      <c r="Y25" s="136" t="s">
        <v>207</v>
      </c>
      <c r="Z25" s="125" t="s">
        <v>195</v>
      </c>
      <c r="AA25" s="126">
        <v>1</v>
      </c>
      <c r="AB25" s="126">
        <v>0</v>
      </c>
      <c r="AC25" s="126">
        <v>5</v>
      </c>
      <c r="AD25" s="126">
        <v>0</v>
      </c>
      <c r="AE25" s="126">
        <v>4</v>
      </c>
      <c r="AF25" s="127">
        <v>0.25</v>
      </c>
      <c r="AG25" s="136" t="s">
        <v>240</v>
      </c>
      <c r="AH25" s="125" t="s">
        <v>175</v>
      </c>
      <c r="AI25" s="126">
        <v>1</v>
      </c>
      <c r="AJ25" s="126">
        <v>0</v>
      </c>
      <c r="AK25" s="126">
        <v>2</v>
      </c>
      <c r="AL25" s="126">
        <v>0</v>
      </c>
      <c r="AM25" s="126">
        <v>3</v>
      </c>
      <c r="AN25" s="127">
        <v>0.2</v>
      </c>
      <c r="AO25" s="136" t="s">
        <v>210</v>
      </c>
      <c r="AP25" s="125">
        <v>2</v>
      </c>
      <c r="AQ25" s="126">
        <v>0</v>
      </c>
      <c r="AR25" s="126">
        <v>0</v>
      </c>
      <c r="AS25" s="126">
        <v>2</v>
      </c>
      <c r="AT25" s="126">
        <v>0</v>
      </c>
      <c r="AU25" s="126">
        <v>0</v>
      </c>
      <c r="AV25" s="127">
        <v>0.25</v>
      </c>
      <c r="AW25" s="136" t="s">
        <v>239</v>
      </c>
      <c r="AX25" s="165"/>
      <c r="AY25" s="162"/>
      <c r="AZ25" s="162"/>
      <c r="BA25" s="162"/>
      <c r="BB25" s="162"/>
      <c r="BC25" s="162"/>
      <c r="BD25" s="162"/>
      <c r="BE25" s="163"/>
      <c r="BF25" s="164"/>
      <c r="BG25" s="165"/>
      <c r="BH25" s="162"/>
      <c r="BI25" s="162"/>
      <c r="BJ25" s="162"/>
      <c r="BK25" s="162"/>
      <c r="BL25" s="162"/>
      <c r="BM25" s="162"/>
    </row>
    <row r="26" spans="1:65" ht="36.5" thickBot="1">
      <c r="A26" s="168" t="s">
        <v>11</v>
      </c>
      <c r="B26" s="125" t="s">
        <v>203</v>
      </c>
      <c r="C26" s="126">
        <v>0</v>
      </c>
      <c r="D26" s="126">
        <v>0</v>
      </c>
      <c r="E26" s="126">
        <v>1</v>
      </c>
      <c r="F26" s="126">
        <v>0</v>
      </c>
      <c r="G26" s="126">
        <v>0</v>
      </c>
      <c r="H26" s="127">
        <v>0</v>
      </c>
      <c r="I26" s="136" t="s">
        <v>224</v>
      </c>
      <c r="J26" s="125" t="s">
        <v>214</v>
      </c>
      <c r="K26" s="126">
        <v>0</v>
      </c>
      <c r="L26" s="126">
        <v>0</v>
      </c>
      <c r="M26" s="126">
        <v>1</v>
      </c>
      <c r="N26" s="126">
        <v>0</v>
      </c>
      <c r="O26" s="126">
        <v>0</v>
      </c>
      <c r="P26" s="127">
        <v>0</v>
      </c>
      <c r="Q26" s="136" t="s">
        <v>208</v>
      </c>
      <c r="R26" s="125" t="s">
        <v>214</v>
      </c>
      <c r="S26" s="126">
        <v>0</v>
      </c>
      <c r="T26" s="126">
        <v>0</v>
      </c>
      <c r="U26" s="126">
        <v>1</v>
      </c>
      <c r="V26" s="126">
        <v>0</v>
      </c>
      <c r="W26" s="126">
        <v>0</v>
      </c>
      <c r="X26" s="127">
        <v>0</v>
      </c>
      <c r="Y26" s="136" t="s">
        <v>209</v>
      </c>
      <c r="Z26" s="125" t="s">
        <v>217</v>
      </c>
      <c r="AA26" s="126">
        <v>0</v>
      </c>
      <c r="AB26" s="126">
        <v>0</v>
      </c>
      <c r="AC26" s="126">
        <v>1</v>
      </c>
      <c r="AD26" s="126">
        <v>0</v>
      </c>
      <c r="AE26" s="126">
        <v>0</v>
      </c>
      <c r="AF26" s="127">
        <v>0</v>
      </c>
      <c r="AG26" s="136" t="s">
        <v>210</v>
      </c>
      <c r="AH26" s="125" t="s">
        <v>225</v>
      </c>
      <c r="AI26" s="126">
        <v>0</v>
      </c>
      <c r="AJ26" s="126">
        <v>0</v>
      </c>
      <c r="AK26" s="126">
        <v>0</v>
      </c>
      <c r="AL26" s="126">
        <v>0</v>
      </c>
      <c r="AM26" s="126">
        <v>0</v>
      </c>
      <c r="AN26" s="127">
        <v>0</v>
      </c>
      <c r="AO26" s="136" t="s">
        <v>211</v>
      </c>
      <c r="AP26" s="125" t="s">
        <v>227</v>
      </c>
      <c r="AQ26" s="126">
        <v>0</v>
      </c>
      <c r="AR26" s="126">
        <v>0</v>
      </c>
      <c r="AS26" s="126">
        <v>1</v>
      </c>
      <c r="AT26" s="126">
        <v>0</v>
      </c>
      <c r="AU26" s="126">
        <v>0</v>
      </c>
      <c r="AV26" s="127">
        <v>0</v>
      </c>
      <c r="AW26" s="136" t="s">
        <v>238</v>
      </c>
      <c r="AX26" s="165"/>
      <c r="AY26" s="162"/>
      <c r="AZ26" s="162"/>
      <c r="BA26" s="162"/>
      <c r="BB26" s="162"/>
      <c r="BC26" s="162"/>
      <c r="BD26" s="162"/>
      <c r="BE26" s="163"/>
      <c r="BF26" s="164"/>
      <c r="BG26" s="165"/>
      <c r="BH26" s="162"/>
      <c r="BI26" s="162"/>
      <c r="BJ26" s="162"/>
      <c r="BK26" s="162"/>
      <c r="BL26" s="162"/>
      <c r="BM26" s="162"/>
    </row>
    <row r="27" spans="1:65" ht="36.5" thickBot="1">
      <c r="A27" s="168" t="s">
        <v>66</v>
      </c>
      <c r="B27" s="125" t="s">
        <v>225</v>
      </c>
      <c r="C27" s="126">
        <v>0</v>
      </c>
      <c r="D27" s="126">
        <v>0</v>
      </c>
      <c r="E27" s="126">
        <v>0</v>
      </c>
      <c r="F27" s="126">
        <v>0</v>
      </c>
      <c r="G27" s="126">
        <v>1</v>
      </c>
      <c r="H27" s="127">
        <v>1</v>
      </c>
      <c r="I27" s="136" t="s">
        <v>223</v>
      </c>
      <c r="J27" s="125" t="s">
        <v>225</v>
      </c>
      <c r="K27" s="126">
        <v>0</v>
      </c>
      <c r="L27" s="126">
        <v>0</v>
      </c>
      <c r="M27" s="126">
        <v>0</v>
      </c>
      <c r="N27" s="126">
        <v>0</v>
      </c>
      <c r="O27" s="126">
        <v>1</v>
      </c>
      <c r="P27" s="127">
        <v>1</v>
      </c>
      <c r="Q27" s="136" t="s">
        <v>226</v>
      </c>
      <c r="R27" s="125" t="s">
        <v>228</v>
      </c>
      <c r="S27" s="126">
        <v>0</v>
      </c>
      <c r="T27" s="126">
        <v>0</v>
      </c>
      <c r="U27" s="126">
        <v>0</v>
      </c>
      <c r="V27" s="126">
        <v>0</v>
      </c>
      <c r="W27" s="126">
        <v>1</v>
      </c>
      <c r="X27" s="127">
        <v>0</v>
      </c>
      <c r="Y27" s="136" t="s">
        <v>229</v>
      </c>
      <c r="Z27" s="125" t="s">
        <v>225</v>
      </c>
      <c r="AA27" s="126">
        <v>1</v>
      </c>
      <c r="AB27" s="126">
        <v>0</v>
      </c>
      <c r="AC27" s="126">
        <v>1</v>
      </c>
      <c r="AD27" s="126">
        <v>0</v>
      </c>
      <c r="AE27" s="126">
        <v>4</v>
      </c>
      <c r="AF27" s="127">
        <v>0.25</v>
      </c>
      <c r="AG27" s="136" t="s">
        <v>230</v>
      </c>
      <c r="AH27" s="125" t="s">
        <v>225</v>
      </c>
      <c r="AI27" s="126">
        <v>1</v>
      </c>
      <c r="AJ27" s="126">
        <v>0</v>
      </c>
      <c r="AK27" s="126">
        <v>1</v>
      </c>
      <c r="AL27" s="126">
        <v>0</v>
      </c>
      <c r="AM27" s="126">
        <v>4</v>
      </c>
      <c r="AN27" s="127">
        <v>0.25</v>
      </c>
      <c r="AO27" s="136" t="s">
        <v>231</v>
      </c>
      <c r="AP27" s="125" t="s">
        <v>225</v>
      </c>
      <c r="AQ27" s="126">
        <v>1</v>
      </c>
      <c r="AR27" s="126">
        <v>0</v>
      </c>
      <c r="AS27" s="126">
        <v>1</v>
      </c>
      <c r="AT27" s="126">
        <v>0</v>
      </c>
      <c r="AU27" s="126">
        <v>4</v>
      </c>
      <c r="AV27" s="127">
        <v>0.25</v>
      </c>
      <c r="AW27" s="136" t="s">
        <v>237</v>
      </c>
      <c r="AX27" s="165"/>
      <c r="AY27" s="162"/>
      <c r="AZ27" s="162"/>
      <c r="BA27" s="162"/>
      <c r="BB27" s="162"/>
      <c r="BC27" s="162"/>
      <c r="BD27" s="162"/>
      <c r="BE27" s="163"/>
      <c r="BF27" s="164"/>
      <c r="BG27" s="165"/>
      <c r="BH27" s="162"/>
      <c r="BI27" s="162"/>
      <c r="BJ27" s="162"/>
      <c r="BK27" s="162"/>
      <c r="BL27" s="162"/>
      <c r="BM27" s="162"/>
    </row>
    <row r="28" spans="1:65" ht="48.5" thickBot="1">
      <c r="A28" s="168" t="s">
        <v>65</v>
      </c>
      <c r="B28" s="125" t="s">
        <v>217</v>
      </c>
      <c r="C28" s="126">
        <v>5</v>
      </c>
      <c r="D28" s="126">
        <v>0</v>
      </c>
      <c r="E28" s="126">
        <v>2</v>
      </c>
      <c r="F28" s="126">
        <v>0</v>
      </c>
      <c r="G28" s="126">
        <v>4</v>
      </c>
      <c r="H28" s="127">
        <v>1</v>
      </c>
      <c r="I28" s="136" t="s">
        <v>335</v>
      </c>
      <c r="J28" s="125" t="s">
        <v>191</v>
      </c>
      <c r="K28" s="126">
        <v>5</v>
      </c>
      <c r="L28" s="126">
        <v>0</v>
      </c>
      <c r="M28" s="126">
        <v>3</v>
      </c>
      <c r="N28" s="126">
        <v>0</v>
      </c>
      <c r="O28" s="126">
        <v>3</v>
      </c>
      <c r="P28" s="127">
        <v>0.67</v>
      </c>
      <c r="Q28" s="136" t="s">
        <v>234</v>
      </c>
      <c r="R28" s="125" t="s">
        <v>232</v>
      </c>
      <c r="S28" s="126">
        <v>5</v>
      </c>
      <c r="T28" s="126">
        <v>0</v>
      </c>
      <c r="U28" s="126">
        <v>4</v>
      </c>
      <c r="V28" s="126">
        <v>0</v>
      </c>
      <c r="W28" s="126">
        <v>2</v>
      </c>
      <c r="X28" s="127">
        <v>0.5</v>
      </c>
      <c r="Y28" s="136" t="s">
        <v>235</v>
      </c>
      <c r="Z28" s="125" t="s">
        <v>232</v>
      </c>
      <c r="AA28" s="126">
        <v>2</v>
      </c>
      <c r="AB28" s="126">
        <v>0</v>
      </c>
      <c r="AC28" s="126">
        <v>1</v>
      </c>
      <c r="AD28" s="126">
        <v>0</v>
      </c>
      <c r="AE28" s="126">
        <v>3</v>
      </c>
      <c r="AF28" s="127">
        <v>0</v>
      </c>
      <c r="AG28" s="136" t="s">
        <v>230</v>
      </c>
      <c r="AH28" s="125" t="s">
        <v>175</v>
      </c>
      <c r="AI28" s="126">
        <v>1</v>
      </c>
      <c r="AJ28" s="126">
        <v>0</v>
      </c>
      <c r="AK28" s="126">
        <v>1</v>
      </c>
      <c r="AL28" s="126">
        <v>0</v>
      </c>
      <c r="AM28" s="126">
        <v>5</v>
      </c>
      <c r="AN28" s="127">
        <v>0</v>
      </c>
      <c r="AO28" s="136" t="s">
        <v>231</v>
      </c>
      <c r="AP28" s="125" t="s">
        <v>233</v>
      </c>
      <c r="AQ28" s="126">
        <v>1</v>
      </c>
      <c r="AR28" s="126">
        <v>0</v>
      </c>
      <c r="AS28" s="126">
        <v>1</v>
      </c>
      <c r="AT28" s="126">
        <v>0</v>
      </c>
      <c r="AU28" s="126">
        <v>3</v>
      </c>
      <c r="AV28" s="127">
        <v>0.67</v>
      </c>
      <c r="AW28" s="136" t="s">
        <v>236</v>
      </c>
      <c r="AX28" s="165"/>
      <c r="AY28" s="162"/>
      <c r="AZ28" s="162"/>
      <c r="BA28" s="162"/>
      <c r="BB28" s="162"/>
      <c r="BC28" s="162"/>
      <c r="BD28" s="162"/>
      <c r="BE28" s="163"/>
      <c r="BF28" s="164"/>
      <c r="BG28" s="165"/>
      <c r="BH28" s="162"/>
      <c r="BI28" s="162"/>
      <c r="BJ28" s="162"/>
      <c r="BK28" s="162"/>
      <c r="BL28" s="162"/>
      <c r="BM28" s="162"/>
    </row>
    <row r="29" spans="1:65" ht="36.5" thickBot="1">
      <c r="A29" s="168" t="s">
        <v>64</v>
      </c>
      <c r="B29" s="125" t="s">
        <v>225</v>
      </c>
      <c r="C29" s="126">
        <v>6</v>
      </c>
      <c r="D29" s="126">
        <v>0</v>
      </c>
      <c r="E29" s="126">
        <v>3</v>
      </c>
      <c r="F29" s="126">
        <v>0</v>
      </c>
      <c r="G29" s="126">
        <v>6</v>
      </c>
      <c r="H29" s="127">
        <v>0.16700000000000001</v>
      </c>
      <c r="I29" s="136" t="s">
        <v>242</v>
      </c>
      <c r="J29" s="125" t="s">
        <v>225</v>
      </c>
      <c r="K29" s="126">
        <v>5</v>
      </c>
      <c r="L29" s="126">
        <v>0</v>
      </c>
      <c r="M29" s="126">
        <v>6</v>
      </c>
      <c r="N29" s="126">
        <v>0</v>
      </c>
      <c r="O29" s="126">
        <v>3</v>
      </c>
      <c r="P29" s="127">
        <v>0.13300000000000001</v>
      </c>
      <c r="Q29" s="136" t="s">
        <v>243</v>
      </c>
      <c r="R29" s="125" t="s">
        <v>217</v>
      </c>
      <c r="S29" s="126">
        <v>5</v>
      </c>
      <c r="T29" s="126">
        <v>0</v>
      </c>
      <c r="U29" s="126">
        <v>4</v>
      </c>
      <c r="V29" s="126">
        <v>0</v>
      </c>
      <c r="W29" s="126">
        <v>3</v>
      </c>
      <c r="X29" s="127">
        <v>0</v>
      </c>
      <c r="Y29" s="136" t="s">
        <v>244</v>
      </c>
      <c r="Z29" s="125" t="s">
        <v>217</v>
      </c>
      <c r="AA29" s="126">
        <v>4</v>
      </c>
      <c r="AB29" s="126">
        <v>0</v>
      </c>
      <c r="AC29" s="126">
        <v>3</v>
      </c>
      <c r="AD29" s="126">
        <v>0</v>
      </c>
      <c r="AE29" s="126">
        <v>5</v>
      </c>
      <c r="AF29" s="127">
        <v>0</v>
      </c>
      <c r="AG29" s="136" t="s">
        <v>219</v>
      </c>
      <c r="AH29" s="125" t="s">
        <v>241</v>
      </c>
      <c r="AI29" s="126">
        <v>7</v>
      </c>
      <c r="AJ29" s="126">
        <v>0</v>
      </c>
      <c r="AK29" s="126">
        <v>3</v>
      </c>
      <c r="AL29" s="126">
        <v>0</v>
      </c>
      <c r="AM29" s="126">
        <v>7</v>
      </c>
      <c r="AN29" s="127">
        <v>0.14000000000000001</v>
      </c>
      <c r="AO29" s="136" t="s">
        <v>245</v>
      </c>
      <c r="AP29" s="125" t="s">
        <v>225</v>
      </c>
      <c r="AQ29" s="126">
        <v>4</v>
      </c>
      <c r="AR29" s="126">
        <v>0</v>
      </c>
      <c r="AS29" s="126">
        <v>1</v>
      </c>
      <c r="AT29" s="126">
        <v>0</v>
      </c>
      <c r="AU29" s="126">
        <v>8</v>
      </c>
      <c r="AV29" s="127">
        <v>0.125</v>
      </c>
      <c r="AW29" s="136" t="s">
        <v>246</v>
      </c>
      <c r="AX29" s="165"/>
      <c r="AY29" s="162"/>
      <c r="AZ29" s="162"/>
      <c r="BA29" s="162"/>
      <c r="BB29" s="162"/>
      <c r="BC29" s="162"/>
      <c r="BD29" s="162"/>
      <c r="BE29" s="163"/>
      <c r="BF29" s="164"/>
      <c r="BG29" s="165"/>
      <c r="BH29" s="162"/>
      <c r="BI29" s="162"/>
      <c r="BJ29" s="162"/>
      <c r="BK29" s="162"/>
      <c r="BL29" s="162"/>
      <c r="BM29" s="162"/>
    </row>
    <row r="30" spans="1:65" ht="36.5" thickBot="1">
      <c r="A30" s="168" t="s">
        <v>16</v>
      </c>
      <c r="B30" s="125" t="s">
        <v>264</v>
      </c>
      <c r="C30" s="126">
        <v>1</v>
      </c>
      <c r="D30" s="126">
        <v>1</v>
      </c>
      <c r="E30" s="126">
        <v>4</v>
      </c>
      <c r="F30" s="126">
        <v>0</v>
      </c>
      <c r="G30" s="126">
        <v>7</v>
      </c>
      <c r="H30" s="127">
        <v>0.14000000000000001</v>
      </c>
      <c r="I30" s="136" t="s">
        <v>271</v>
      </c>
      <c r="J30" s="125" t="s">
        <v>215</v>
      </c>
      <c r="K30" s="126">
        <v>3</v>
      </c>
      <c r="L30" s="126">
        <v>0</v>
      </c>
      <c r="M30" s="126">
        <v>2</v>
      </c>
      <c r="N30" s="126">
        <v>0</v>
      </c>
      <c r="O30" s="126">
        <v>12</v>
      </c>
      <c r="P30" s="127">
        <v>0.41699999999999998</v>
      </c>
      <c r="Q30" s="136" t="s">
        <v>272</v>
      </c>
      <c r="R30" s="125" t="s">
        <v>265</v>
      </c>
      <c r="S30" s="126">
        <v>2</v>
      </c>
      <c r="T30" s="126">
        <v>0</v>
      </c>
      <c r="U30" s="126">
        <v>4</v>
      </c>
      <c r="V30" s="126">
        <v>0</v>
      </c>
      <c r="W30" s="126">
        <v>7</v>
      </c>
      <c r="X30" s="127">
        <v>1</v>
      </c>
      <c r="Y30" s="136" t="s">
        <v>273</v>
      </c>
      <c r="Z30" s="125" t="s">
        <v>266</v>
      </c>
      <c r="AA30" s="126">
        <v>2</v>
      </c>
      <c r="AB30" s="126">
        <v>0</v>
      </c>
      <c r="AC30" s="126">
        <v>7</v>
      </c>
      <c r="AD30" s="126">
        <v>1</v>
      </c>
      <c r="AE30" s="126">
        <v>7</v>
      </c>
      <c r="AF30" s="127">
        <v>1</v>
      </c>
      <c r="AG30" s="136" t="s">
        <v>274</v>
      </c>
      <c r="AH30" s="125" t="s">
        <v>267</v>
      </c>
      <c r="AI30" s="126">
        <v>2</v>
      </c>
      <c r="AJ30" s="126">
        <v>0</v>
      </c>
      <c r="AK30" s="126">
        <v>6</v>
      </c>
      <c r="AL30" s="126">
        <v>3</v>
      </c>
      <c r="AM30" s="126">
        <v>4</v>
      </c>
      <c r="AN30" s="127">
        <v>1</v>
      </c>
      <c r="AO30" s="136" t="s">
        <v>275</v>
      </c>
      <c r="AP30" s="125" t="s">
        <v>268</v>
      </c>
      <c r="AQ30" s="126">
        <v>2</v>
      </c>
      <c r="AR30" s="126">
        <v>1</v>
      </c>
      <c r="AS30" s="126">
        <v>6</v>
      </c>
      <c r="AT30" s="126">
        <v>1</v>
      </c>
      <c r="AU30" s="126">
        <v>12</v>
      </c>
      <c r="AV30" s="127">
        <v>0.42</v>
      </c>
      <c r="AW30" s="136" t="s">
        <v>276</v>
      </c>
      <c r="AX30" s="165"/>
      <c r="AY30" s="162"/>
      <c r="AZ30" s="162"/>
      <c r="BA30" s="162"/>
      <c r="BB30" s="162"/>
      <c r="BC30" s="162"/>
      <c r="BD30" s="162"/>
      <c r="BE30" s="163"/>
      <c r="BF30" s="164"/>
      <c r="BG30" s="165"/>
      <c r="BH30" s="162"/>
      <c r="BI30" s="162"/>
      <c r="BJ30" s="162"/>
      <c r="BK30" s="162"/>
      <c r="BL30" s="162"/>
      <c r="BM30" s="162"/>
    </row>
    <row r="31" spans="1:65" ht="36.5" thickBot="1">
      <c r="A31" s="168" t="s">
        <v>17</v>
      </c>
      <c r="B31" s="125" t="s">
        <v>191</v>
      </c>
      <c r="C31" s="126">
        <v>8</v>
      </c>
      <c r="D31" s="126">
        <v>0</v>
      </c>
      <c r="E31" s="126">
        <v>15</v>
      </c>
      <c r="F31" s="126">
        <v>1</v>
      </c>
      <c r="G31" s="126">
        <v>37</v>
      </c>
      <c r="H31" s="151">
        <v>0.51400000000000001</v>
      </c>
      <c r="I31" s="136" t="s">
        <v>258</v>
      </c>
      <c r="J31" s="125" t="s">
        <v>192</v>
      </c>
      <c r="K31" s="126">
        <v>8</v>
      </c>
      <c r="L31" s="126">
        <v>0</v>
      </c>
      <c r="M31" s="126">
        <v>19</v>
      </c>
      <c r="N31" s="126">
        <v>3</v>
      </c>
      <c r="O31" s="126">
        <v>25</v>
      </c>
      <c r="P31" s="127">
        <v>0.56000000000000005</v>
      </c>
      <c r="Q31" s="136" t="s">
        <v>255</v>
      </c>
      <c r="R31" s="125" t="s">
        <v>193</v>
      </c>
      <c r="S31" s="126">
        <v>8</v>
      </c>
      <c r="T31" s="126">
        <v>2</v>
      </c>
      <c r="U31" s="126">
        <v>18</v>
      </c>
      <c r="V31" s="126">
        <v>0</v>
      </c>
      <c r="W31" s="126">
        <v>28</v>
      </c>
      <c r="X31" s="127">
        <v>0.56000000000000005</v>
      </c>
      <c r="Y31" s="136" t="s">
        <v>254</v>
      </c>
      <c r="Z31" s="125" t="s">
        <v>174</v>
      </c>
      <c r="AA31" s="126">
        <v>7</v>
      </c>
      <c r="AB31" s="126">
        <v>2</v>
      </c>
      <c r="AC31" s="126">
        <v>11</v>
      </c>
      <c r="AD31" s="126">
        <v>0</v>
      </c>
      <c r="AE31" s="126">
        <v>30</v>
      </c>
      <c r="AF31" s="127">
        <v>0.5</v>
      </c>
      <c r="AG31" s="139" t="s">
        <v>252</v>
      </c>
      <c r="AH31" s="125" t="s">
        <v>195</v>
      </c>
      <c r="AI31" s="126">
        <v>8</v>
      </c>
      <c r="AJ31" s="126">
        <v>2</v>
      </c>
      <c r="AK31" s="126">
        <v>13</v>
      </c>
      <c r="AL31" s="126">
        <v>0</v>
      </c>
      <c r="AM31" s="126">
        <v>38</v>
      </c>
      <c r="AN31" s="151">
        <v>0.39500000000000002</v>
      </c>
      <c r="AO31" s="139" t="s">
        <v>250</v>
      </c>
      <c r="AP31" s="125" t="s">
        <v>199</v>
      </c>
      <c r="AQ31" s="126">
        <v>8</v>
      </c>
      <c r="AR31" s="126">
        <v>1</v>
      </c>
      <c r="AS31" s="126">
        <v>12</v>
      </c>
      <c r="AT31" s="126">
        <v>0</v>
      </c>
      <c r="AU31" s="126">
        <v>27</v>
      </c>
      <c r="AV31" s="127">
        <v>0.59</v>
      </c>
      <c r="AW31" s="139" t="s">
        <v>249</v>
      </c>
      <c r="AX31" s="165"/>
      <c r="AY31" s="162"/>
      <c r="AZ31" s="162"/>
      <c r="BA31" s="162"/>
      <c r="BB31" s="162"/>
      <c r="BC31" s="162"/>
      <c r="BD31" s="162"/>
      <c r="BE31" s="163"/>
      <c r="BF31" s="164"/>
      <c r="BG31" s="165"/>
      <c r="BH31" s="162"/>
      <c r="BI31" s="162"/>
      <c r="BJ31" s="162"/>
      <c r="BK31" s="162"/>
      <c r="BL31" s="162"/>
      <c r="BM31" s="162"/>
    </row>
    <row r="32" spans="1:65" ht="48">
      <c r="A32" s="168" t="s">
        <v>18</v>
      </c>
      <c r="B32" s="125" t="s">
        <v>247</v>
      </c>
      <c r="C32" s="126">
        <v>8</v>
      </c>
      <c r="D32" s="126">
        <v>0</v>
      </c>
      <c r="E32" s="126">
        <v>7</v>
      </c>
      <c r="F32" s="126">
        <v>3</v>
      </c>
      <c r="G32" s="126">
        <v>28</v>
      </c>
      <c r="H32" s="127">
        <v>0.60099999999999998</v>
      </c>
      <c r="I32" s="136" t="s">
        <v>257</v>
      </c>
      <c r="J32" s="125" t="s">
        <v>247</v>
      </c>
      <c r="K32" s="126">
        <v>7</v>
      </c>
      <c r="L32" s="126">
        <v>0</v>
      </c>
      <c r="M32" s="126">
        <v>5</v>
      </c>
      <c r="N32" s="126">
        <v>0</v>
      </c>
      <c r="O32" s="126">
        <v>7</v>
      </c>
      <c r="P32" s="127">
        <v>0.56999999999999995</v>
      </c>
      <c r="Q32" s="136" t="s">
        <v>256</v>
      </c>
      <c r="R32" s="125" t="s">
        <v>247</v>
      </c>
      <c r="S32" s="126">
        <v>7</v>
      </c>
      <c r="T32" s="126">
        <v>0</v>
      </c>
      <c r="U32" s="126">
        <v>3</v>
      </c>
      <c r="V32" s="126">
        <v>8</v>
      </c>
      <c r="W32" s="126">
        <v>18</v>
      </c>
      <c r="X32" s="127">
        <v>0.56999999999999995</v>
      </c>
      <c r="Y32" s="136" t="s">
        <v>253</v>
      </c>
      <c r="Z32" s="125" t="s">
        <v>225</v>
      </c>
      <c r="AA32" s="126">
        <v>7</v>
      </c>
      <c r="AB32" s="126">
        <v>0</v>
      </c>
      <c r="AC32" s="126">
        <v>3</v>
      </c>
      <c r="AD32" s="126">
        <v>0</v>
      </c>
      <c r="AE32" s="126">
        <v>19</v>
      </c>
      <c r="AF32" s="127">
        <v>0.47</v>
      </c>
      <c r="AG32" s="136" t="s">
        <v>251</v>
      </c>
      <c r="AH32" s="125" t="s">
        <v>215</v>
      </c>
      <c r="AI32" s="126">
        <v>6</v>
      </c>
      <c r="AJ32" s="126">
        <v>0</v>
      </c>
      <c r="AK32" s="126">
        <v>3</v>
      </c>
      <c r="AL32" s="126">
        <v>1</v>
      </c>
      <c r="AM32" s="126">
        <v>10</v>
      </c>
      <c r="AN32" s="127">
        <v>0.8</v>
      </c>
      <c r="AO32" s="136" t="s">
        <v>221</v>
      </c>
      <c r="AP32" s="125" t="s">
        <v>227</v>
      </c>
      <c r="AQ32" s="126">
        <v>9</v>
      </c>
      <c r="AR32" s="126">
        <v>0</v>
      </c>
      <c r="AS32" s="126">
        <v>1</v>
      </c>
      <c r="AT32" s="126">
        <v>0</v>
      </c>
      <c r="AU32" s="126">
        <v>17</v>
      </c>
      <c r="AV32" s="127">
        <v>0.28999999999999998</v>
      </c>
      <c r="AW32" s="136" t="s">
        <v>248</v>
      </c>
      <c r="AX32" s="165"/>
      <c r="AY32" s="162"/>
      <c r="AZ32" s="162"/>
      <c r="BA32" s="162"/>
      <c r="BB32" s="162"/>
      <c r="BC32" s="162"/>
      <c r="BD32" s="162"/>
      <c r="BE32" s="163"/>
      <c r="BF32" s="164"/>
      <c r="BG32" s="165"/>
      <c r="BH32" s="162"/>
      <c r="BI32" s="162"/>
      <c r="BJ32" s="162"/>
      <c r="BK32" s="162"/>
      <c r="BL32" s="162"/>
      <c r="BM32" s="162"/>
    </row>
  </sheetData>
  <customSheetViews>
    <customSheetView guid="{2F72B26B-A174-4BD7-8675-EA9925E43EF5}" scale="86">
      <selection activeCell="A2" sqref="A2"/>
      <pageMargins left="0.7" right="0.7" top="0.75" bottom="0.75" header="0.3" footer="0.3"/>
      <pageSetup paperSize="9" orientation="portrait" r:id="rId1"/>
    </customSheetView>
    <customSheetView guid="{CD5B3175-8D09-4DDA-A5F5-75BB3CA1F1AF}" scale="86" topLeftCell="A21">
      <pane xSplit="1" topLeftCell="Y1" activePane="topRight" state="frozen"/>
      <selection pane="topRight" activeCell="AD23" sqref="AD23"/>
      <pageMargins left="0.7" right="0.7" top="0.75" bottom="0.75" header="0.3" footer="0.3"/>
      <pageSetup paperSize="9" orientation="portrait" r:id="rId2"/>
    </customSheetView>
  </customSheetViews>
  <mergeCells count="58">
    <mergeCell ref="H21:H22"/>
    <mergeCell ref="P21:P22"/>
    <mergeCell ref="R20:Y20"/>
    <mergeCell ref="Z21:Z22"/>
    <mergeCell ref="Z20:AG20"/>
    <mergeCell ref="AF21:AF22"/>
    <mergeCell ref="Y21:Y22"/>
    <mergeCell ref="AA21:AA22"/>
    <mergeCell ref="AB21:AD21"/>
    <mergeCell ref="AE21:AE22"/>
    <mergeCell ref="AG21:AG22"/>
    <mergeCell ref="AX21:AX22"/>
    <mergeCell ref="AY21:AY22"/>
    <mergeCell ref="AZ21:BB21"/>
    <mergeCell ref="BC21:BC22"/>
    <mergeCell ref="BE21:BE22"/>
    <mergeCell ref="BD21:BD22"/>
    <mergeCell ref="BF20:BM20"/>
    <mergeCell ref="BF21:BF22"/>
    <mergeCell ref="BG21:BG22"/>
    <mergeCell ref="BH21:BJ21"/>
    <mergeCell ref="BK21:BK22"/>
    <mergeCell ref="BM21:BM22"/>
    <mergeCell ref="BL21:BL22"/>
    <mergeCell ref="AU21:AU22"/>
    <mergeCell ref="AW21:AW22"/>
    <mergeCell ref="AH21:AH22"/>
    <mergeCell ref="AI21:AI22"/>
    <mergeCell ref="AJ21:AL21"/>
    <mergeCell ref="AM21:AM22"/>
    <mergeCell ref="AN21:AN22"/>
    <mergeCell ref="AO21:AO22"/>
    <mergeCell ref="AQ21:AQ22"/>
    <mergeCell ref="AR21:AT21"/>
    <mergeCell ref="AV21:AV22"/>
    <mergeCell ref="AP21:AP22"/>
    <mergeCell ref="AX20:BE20"/>
    <mergeCell ref="B21:B22"/>
    <mergeCell ref="C21:C22"/>
    <mergeCell ref="D21:F21"/>
    <mergeCell ref="G21:G22"/>
    <mergeCell ref="I21:I22"/>
    <mergeCell ref="J21:J22"/>
    <mergeCell ref="K21:K22"/>
    <mergeCell ref="L21:N21"/>
    <mergeCell ref="O21:O22"/>
    <mergeCell ref="Q21:Q22"/>
    <mergeCell ref="R21:R22"/>
    <mergeCell ref="S21:S22"/>
    <mergeCell ref="T21:V21"/>
    <mergeCell ref="W21:W22"/>
    <mergeCell ref="X21:X22"/>
    <mergeCell ref="E3:F3"/>
    <mergeCell ref="AH20:AO20"/>
    <mergeCell ref="AP20:AW20"/>
    <mergeCell ref="B20:I20"/>
    <mergeCell ref="J20:Q20"/>
    <mergeCell ref="E5:AC8"/>
  </mergeCells>
  <pageMargins left="0.7" right="0.7" top="0.75" bottom="0.75" header="0.3" footer="0.3"/>
  <pageSetup paperSize="9"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
  <sheetViews>
    <sheetView zoomScale="106" zoomScaleNormal="106" workbookViewId="0">
      <pane xSplit="1" topLeftCell="B1" activePane="topRight" state="frozen"/>
      <selection pane="topRight" activeCell="C24" sqref="C24"/>
    </sheetView>
  </sheetViews>
  <sheetFormatPr defaultColWidth="15.54296875" defaultRowHeight="14.5"/>
  <cols>
    <col min="2" max="2" width="18.1796875" customWidth="1"/>
    <col min="5" max="5" width="12.54296875" customWidth="1"/>
    <col min="8" max="8" width="17.7265625" customWidth="1"/>
    <col min="14" max="14" width="16.26953125" customWidth="1"/>
    <col min="17" max="17" width="11.26953125" customWidth="1"/>
    <col min="19" max="19" width="19.54296875" customWidth="1"/>
    <col min="23" max="23" width="11.1796875" customWidth="1"/>
    <col min="24" max="24" width="13" bestFit="1" customWidth="1"/>
    <col min="25" max="25" width="16.7265625" bestFit="1" customWidth="1"/>
  </cols>
  <sheetData>
    <row r="1" spans="1:43" ht="27.75" customHeight="1">
      <c r="A1" s="6" t="s">
        <v>30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row>
    <row r="2" spans="1:43" ht="15.75" customHeight="1" thickBo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1:43" ht="15" thickBot="1">
      <c r="B3" s="309"/>
      <c r="C3" t="s">
        <v>690</v>
      </c>
    </row>
    <row r="4" spans="1:43" ht="15" thickBot="1"/>
    <row r="5" spans="1:43" s="16" customFormat="1" ht="16" thickBot="1">
      <c r="A5" s="755" t="s">
        <v>61</v>
      </c>
      <c r="B5" s="875" t="s">
        <v>123</v>
      </c>
      <c r="C5" s="876"/>
      <c r="D5" s="876"/>
      <c r="E5" s="876"/>
      <c r="F5" s="876"/>
      <c r="G5" s="876"/>
      <c r="H5" s="863" t="s">
        <v>642</v>
      </c>
      <c r="I5" s="864"/>
      <c r="J5" s="864"/>
      <c r="K5" s="864"/>
      <c r="L5" s="864"/>
      <c r="M5" s="864"/>
      <c r="N5" s="859">
        <v>41274</v>
      </c>
      <c r="O5" s="860"/>
      <c r="P5" s="860"/>
      <c r="Q5" s="860"/>
      <c r="R5" s="860"/>
      <c r="S5" s="860"/>
      <c r="T5" s="861">
        <v>41639</v>
      </c>
      <c r="U5" s="862"/>
      <c r="V5" s="862"/>
      <c r="W5" s="862"/>
      <c r="X5" s="862"/>
      <c r="Y5" s="862"/>
      <c r="Z5" s="873">
        <v>42004</v>
      </c>
      <c r="AA5" s="874"/>
      <c r="AB5" s="874"/>
      <c r="AC5" s="874"/>
      <c r="AD5" s="874"/>
      <c r="AE5" s="874"/>
      <c r="AF5" s="871">
        <v>42369</v>
      </c>
      <c r="AG5" s="872"/>
      <c r="AH5" s="872"/>
      <c r="AI5" s="872"/>
      <c r="AJ5" s="872"/>
      <c r="AK5" s="872"/>
      <c r="AL5" s="868">
        <v>42735</v>
      </c>
      <c r="AM5" s="869"/>
      <c r="AN5" s="869"/>
      <c r="AO5" s="869"/>
      <c r="AP5" s="869"/>
      <c r="AQ5" s="870"/>
    </row>
    <row r="6" spans="1:43" ht="144" customHeight="1" thickBot="1">
      <c r="A6" s="756"/>
      <c r="B6" s="316" t="s">
        <v>304</v>
      </c>
      <c r="C6" s="316" t="s">
        <v>643</v>
      </c>
      <c r="D6" s="316" t="s">
        <v>333</v>
      </c>
      <c r="E6" s="279" t="s">
        <v>691</v>
      </c>
      <c r="F6" s="316" t="s">
        <v>104</v>
      </c>
      <c r="G6" s="316" t="s">
        <v>105</v>
      </c>
      <c r="H6" s="317" t="s">
        <v>304</v>
      </c>
      <c r="I6" s="317" t="s">
        <v>648</v>
      </c>
      <c r="J6" s="317" t="s">
        <v>333</v>
      </c>
      <c r="K6" s="289" t="s">
        <v>692</v>
      </c>
      <c r="L6" s="317" t="s">
        <v>104</v>
      </c>
      <c r="M6" s="317" t="s">
        <v>105</v>
      </c>
      <c r="N6" s="318" t="s">
        <v>304</v>
      </c>
      <c r="O6" s="318" t="s">
        <v>648</v>
      </c>
      <c r="P6" s="318" t="s">
        <v>333</v>
      </c>
      <c r="Q6" s="281" t="s">
        <v>693</v>
      </c>
      <c r="R6" s="318" t="s">
        <v>104</v>
      </c>
      <c r="S6" s="318" t="s">
        <v>105</v>
      </c>
      <c r="T6" s="288" t="s">
        <v>304</v>
      </c>
      <c r="U6" s="288" t="s">
        <v>648</v>
      </c>
      <c r="V6" s="288" t="s">
        <v>333</v>
      </c>
      <c r="W6" s="282" t="s">
        <v>694</v>
      </c>
      <c r="X6" s="288" t="s">
        <v>104</v>
      </c>
      <c r="Y6" s="288" t="s">
        <v>105</v>
      </c>
      <c r="Z6" s="290" t="s">
        <v>304</v>
      </c>
      <c r="AA6" s="290" t="s">
        <v>648</v>
      </c>
      <c r="AB6" s="290" t="s">
        <v>333</v>
      </c>
      <c r="AC6" s="284" t="s">
        <v>695</v>
      </c>
      <c r="AD6" s="290" t="s">
        <v>104</v>
      </c>
      <c r="AE6" s="290" t="s">
        <v>105</v>
      </c>
      <c r="AF6" s="292" t="s">
        <v>304</v>
      </c>
      <c r="AG6" s="292" t="s">
        <v>648</v>
      </c>
      <c r="AH6" s="292" t="s">
        <v>333</v>
      </c>
      <c r="AI6" s="283" t="s">
        <v>696</v>
      </c>
      <c r="AJ6" s="292" t="s">
        <v>104</v>
      </c>
      <c r="AK6" s="292" t="s">
        <v>105</v>
      </c>
      <c r="AL6" s="291" t="s">
        <v>304</v>
      </c>
      <c r="AM6" s="291" t="s">
        <v>648</v>
      </c>
      <c r="AN6" s="291" t="s">
        <v>333</v>
      </c>
      <c r="AO6" s="285" t="s">
        <v>697</v>
      </c>
      <c r="AP6" s="291" t="s">
        <v>104</v>
      </c>
      <c r="AQ6" s="291" t="s">
        <v>105</v>
      </c>
    </row>
    <row r="7" spans="1:43" ht="160.5" customHeight="1" thickBot="1">
      <c r="A7" s="104" t="s">
        <v>68</v>
      </c>
      <c r="B7" s="280" t="s">
        <v>646</v>
      </c>
      <c r="C7" s="315" t="s">
        <v>644</v>
      </c>
      <c r="D7" s="278" t="s">
        <v>641</v>
      </c>
      <c r="E7" s="278" t="s">
        <v>645</v>
      </c>
      <c r="F7" s="278" t="s">
        <v>639</v>
      </c>
      <c r="G7" s="278" t="s">
        <v>640</v>
      </c>
      <c r="H7" s="280" t="s">
        <v>646</v>
      </c>
      <c r="I7" s="315" t="s">
        <v>644</v>
      </c>
      <c r="J7" s="278" t="s">
        <v>641</v>
      </c>
      <c r="K7" s="278" t="s">
        <v>645</v>
      </c>
      <c r="L7" s="278" t="s">
        <v>647</v>
      </c>
      <c r="M7" s="278" t="s">
        <v>649</v>
      </c>
      <c r="N7" s="280" t="s">
        <v>646</v>
      </c>
      <c r="O7" s="315" t="s">
        <v>644</v>
      </c>
      <c r="P7" s="278" t="s">
        <v>641</v>
      </c>
      <c r="Q7" s="278" t="s">
        <v>645</v>
      </c>
      <c r="R7" s="278" t="s">
        <v>661</v>
      </c>
      <c r="S7" s="278" t="s">
        <v>650</v>
      </c>
      <c r="T7" s="293" t="s">
        <v>651</v>
      </c>
      <c r="U7" s="275" t="s">
        <v>644</v>
      </c>
      <c r="V7" s="274" t="s">
        <v>652</v>
      </c>
      <c r="W7" s="274" t="s">
        <v>653</v>
      </c>
      <c r="X7" s="274" t="s">
        <v>647</v>
      </c>
      <c r="Y7" s="274" t="s">
        <v>654</v>
      </c>
      <c r="Z7" s="274" t="s">
        <v>655</v>
      </c>
      <c r="AA7" s="274" t="s">
        <v>656</v>
      </c>
      <c r="AB7" s="274" t="s">
        <v>657</v>
      </c>
      <c r="AC7" s="274" t="s">
        <v>658</v>
      </c>
      <c r="AD7" s="274" t="s">
        <v>659</v>
      </c>
      <c r="AE7" s="274" t="s">
        <v>660</v>
      </c>
      <c r="AF7" s="414" t="s">
        <v>813</v>
      </c>
      <c r="AG7" s="414" t="s">
        <v>814</v>
      </c>
      <c r="AH7" s="414" t="s">
        <v>815</v>
      </c>
      <c r="AI7" s="414" t="s">
        <v>812</v>
      </c>
      <c r="AJ7" s="414" t="s">
        <v>816</v>
      </c>
      <c r="AK7" s="414" t="s">
        <v>817</v>
      </c>
      <c r="AL7" s="865" t="s">
        <v>811</v>
      </c>
      <c r="AM7" s="866"/>
      <c r="AN7" s="866"/>
      <c r="AO7" s="866"/>
      <c r="AP7" s="866"/>
      <c r="AQ7" s="867"/>
    </row>
    <row r="8" spans="1:43" ht="64.5" customHeight="1" thickBot="1">
      <c r="A8" s="105" t="s">
        <v>25</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5"/>
      <c r="AM8" s="295"/>
      <c r="AN8" s="295"/>
      <c r="AO8" s="295"/>
      <c r="AP8" s="295"/>
      <c r="AQ8" s="295"/>
    </row>
    <row r="9" spans="1:43" ht="129.75" customHeight="1" thickBot="1">
      <c r="A9" s="105" t="s">
        <v>26</v>
      </c>
      <c r="B9" s="294"/>
      <c r="C9" s="294"/>
      <c r="D9" s="294"/>
      <c r="E9" s="294"/>
      <c r="F9" s="294"/>
      <c r="G9" s="294"/>
      <c r="H9" s="294"/>
      <c r="I9" s="294"/>
      <c r="J9" s="294"/>
      <c r="K9" s="294"/>
      <c r="L9" s="294"/>
      <c r="M9" s="294"/>
      <c r="N9" s="298" t="s">
        <v>662</v>
      </c>
      <c r="O9" s="275" t="s">
        <v>663</v>
      </c>
      <c r="P9" s="275" t="s">
        <v>664</v>
      </c>
      <c r="Q9" s="275" t="s">
        <v>665</v>
      </c>
      <c r="R9" s="275" t="s">
        <v>666</v>
      </c>
      <c r="S9" s="275" t="s">
        <v>667</v>
      </c>
      <c r="T9" s="294"/>
      <c r="U9" s="294"/>
      <c r="V9" s="294"/>
      <c r="W9" s="294"/>
      <c r="X9" s="294"/>
      <c r="Y9" s="294"/>
      <c r="Z9" s="294"/>
      <c r="AA9" s="294"/>
      <c r="AB9" s="294"/>
      <c r="AC9" s="294"/>
      <c r="AD9" s="294"/>
      <c r="AE9" s="294"/>
      <c r="AF9" s="294"/>
      <c r="AG9" s="294"/>
      <c r="AH9" s="294"/>
      <c r="AI9" s="294"/>
      <c r="AJ9" s="294"/>
      <c r="AK9" s="294"/>
      <c r="AL9" s="296"/>
      <c r="AM9" s="296"/>
      <c r="AN9" s="296"/>
      <c r="AO9" s="296"/>
      <c r="AP9" s="296"/>
      <c r="AQ9" s="296"/>
    </row>
    <row r="10" spans="1:43" ht="267.75" customHeight="1" thickBot="1">
      <c r="A10" s="106" t="s">
        <v>27</v>
      </c>
      <c r="B10" s="299" t="s">
        <v>668</v>
      </c>
      <c r="C10" s="275" t="s">
        <v>669</v>
      </c>
      <c r="D10" s="275" t="s">
        <v>670</v>
      </c>
      <c r="E10" s="275" t="s">
        <v>645</v>
      </c>
      <c r="F10" s="275" t="s">
        <v>671</v>
      </c>
      <c r="G10" s="275" t="s">
        <v>672</v>
      </c>
      <c r="H10" s="299" t="s">
        <v>668</v>
      </c>
      <c r="I10" s="275" t="s">
        <v>669</v>
      </c>
      <c r="J10" s="275" t="s">
        <v>670</v>
      </c>
      <c r="K10" s="275" t="s">
        <v>645</v>
      </c>
      <c r="L10" s="275" t="s">
        <v>671</v>
      </c>
      <c r="M10" s="275" t="s">
        <v>673</v>
      </c>
      <c r="N10" s="299" t="s">
        <v>668</v>
      </c>
      <c r="O10" s="275" t="s">
        <v>669</v>
      </c>
      <c r="P10" s="275" t="s">
        <v>670</v>
      </c>
      <c r="Q10" s="275" t="s">
        <v>645</v>
      </c>
      <c r="R10" s="275" t="s">
        <v>671</v>
      </c>
      <c r="S10" s="275" t="s">
        <v>673</v>
      </c>
      <c r="T10" s="299" t="s">
        <v>668</v>
      </c>
      <c r="U10" s="275" t="s">
        <v>669</v>
      </c>
      <c r="V10" s="275" t="s">
        <v>670</v>
      </c>
      <c r="W10" s="275" t="s">
        <v>645</v>
      </c>
      <c r="X10" s="275" t="s">
        <v>671</v>
      </c>
      <c r="Y10" s="275" t="s">
        <v>673</v>
      </c>
      <c r="Z10" s="294"/>
      <c r="AA10" s="294"/>
      <c r="AB10" s="294"/>
      <c r="AC10" s="294"/>
      <c r="AD10" s="294"/>
      <c r="AE10" s="294"/>
      <c r="AF10" s="294"/>
      <c r="AG10" s="294"/>
      <c r="AH10" s="294"/>
      <c r="AI10" s="294"/>
      <c r="AJ10" s="294"/>
      <c r="AK10" s="294"/>
      <c r="AL10" s="276"/>
      <c r="AM10" s="276"/>
      <c r="AN10" s="276"/>
      <c r="AO10" s="276"/>
      <c r="AP10" s="276"/>
      <c r="AQ10" s="276"/>
    </row>
    <row r="11" spans="1:43" ht="120" customHeight="1" thickBot="1">
      <c r="A11" s="104" t="s">
        <v>28</v>
      </c>
      <c r="B11" s="277" t="s">
        <v>698</v>
      </c>
      <c r="C11" s="275" t="s">
        <v>700</v>
      </c>
      <c r="D11" s="275" t="s">
        <v>701</v>
      </c>
      <c r="E11" s="275" t="s">
        <v>703</v>
      </c>
      <c r="F11" s="275" t="s">
        <v>702</v>
      </c>
      <c r="G11" s="275" t="s">
        <v>699</v>
      </c>
      <c r="H11" s="275" t="s">
        <v>674</v>
      </c>
      <c r="I11" s="275" t="s">
        <v>700</v>
      </c>
      <c r="J11" s="275" t="s">
        <v>701</v>
      </c>
      <c r="K11" s="275" t="s">
        <v>704</v>
      </c>
      <c r="L11" s="275" t="s">
        <v>702</v>
      </c>
      <c r="M11" s="275" t="s">
        <v>705</v>
      </c>
      <c r="N11" s="275" t="s">
        <v>698</v>
      </c>
      <c r="O11" s="275" t="s">
        <v>700</v>
      </c>
      <c r="P11" s="275" t="s">
        <v>701</v>
      </c>
      <c r="Q11" s="275" t="s">
        <v>709</v>
      </c>
      <c r="R11" s="275" t="s">
        <v>710</v>
      </c>
      <c r="S11" s="275" t="s">
        <v>711</v>
      </c>
      <c r="T11" s="275" t="s">
        <v>698</v>
      </c>
      <c r="U11" s="275" t="s">
        <v>700</v>
      </c>
      <c r="V11" s="275" t="s">
        <v>706</v>
      </c>
      <c r="W11" s="275" t="s">
        <v>645</v>
      </c>
      <c r="X11" s="275" t="s">
        <v>707</v>
      </c>
      <c r="Y11" s="275" t="s">
        <v>708</v>
      </c>
      <c r="Z11" s="275" t="s">
        <v>712</v>
      </c>
      <c r="AA11" s="275" t="s">
        <v>700</v>
      </c>
      <c r="AB11" s="275" t="s">
        <v>706</v>
      </c>
      <c r="AC11" s="275" t="s">
        <v>658</v>
      </c>
      <c r="AD11" s="275" t="s">
        <v>797</v>
      </c>
      <c r="AE11" s="275" t="s">
        <v>713</v>
      </c>
      <c r="AF11" s="275" t="s">
        <v>714</v>
      </c>
      <c r="AG11" s="275" t="s">
        <v>700</v>
      </c>
      <c r="AH11" s="275" t="s">
        <v>706</v>
      </c>
      <c r="AI11" s="275" t="s">
        <v>658</v>
      </c>
      <c r="AJ11" s="275" t="s">
        <v>798</v>
      </c>
      <c r="AK11" s="275" t="s">
        <v>715</v>
      </c>
      <c r="AL11" s="296"/>
      <c r="AM11" s="296"/>
      <c r="AN11" s="296"/>
      <c r="AO11" s="296"/>
      <c r="AP11" s="296"/>
      <c r="AQ11" s="296"/>
    </row>
    <row r="12" spans="1:43" ht="206.25" customHeight="1" thickBot="1">
      <c r="A12" s="104" t="s">
        <v>29</v>
      </c>
      <c r="B12" s="277" t="s">
        <v>716</v>
      </c>
      <c r="C12" s="275" t="s">
        <v>718</v>
      </c>
      <c r="D12" s="275" t="s">
        <v>719</v>
      </c>
      <c r="E12" s="275" t="s">
        <v>720</v>
      </c>
      <c r="F12" s="275" t="s">
        <v>717</v>
      </c>
      <c r="G12" s="275" t="s">
        <v>721</v>
      </c>
      <c r="H12" s="277" t="s">
        <v>716</v>
      </c>
      <c r="I12" s="275" t="s">
        <v>718</v>
      </c>
      <c r="J12" s="275" t="s">
        <v>719</v>
      </c>
      <c r="K12" s="275" t="s">
        <v>720</v>
      </c>
      <c r="L12" s="319" t="s">
        <v>722</v>
      </c>
      <c r="M12" s="275" t="s">
        <v>721</v>
      </c>
      <c r="N12" s="277" t="s">
        <v>716</v>
      </c>
      <c r="O12" s="275" t="s">
        <v>718</v>
      </c>
      <c r="P12" s="275" t="s">
        <v>719</v>
      </c>
      <c r="Q12" s="275" t="s">
        <v>720</v>
      </c>
      <c r="R12" s="319" t="s">
        <v>722</v>
      </c>
      <c r="S12" s="275" t="s">
        <v>721</v>
      </c>
      <c r="T12" s="277" t="s">
        <v>716</v>
      </c>
      <c r="U12" s="275" t="s">
        <v>718</v>
      </c>
      <c r="V12" s="275" t="s">
        <v>719</v>
      </c>
      <c r="W12" s="275" t="s">
        <v>720</v>
      </c>
      <c r="X12" s="319" t="s">
        <v>722</v>
      </c>
      <c r="Y12" s="275" t="s">
        <v>721</v>
      </c>
      <c r="Z12" s="294"/>
      <c r="AA12" s="294"/>
      <c r="AB12" s="294"/>
      <c r="AC12" s="294"/>
      <c r="AD12" s="294"/>
      <c r="AE12" s="294"/>
      <c r="AF12" s="294"/>
      <c r="AG12" s="294"/>
      <c r="AH12" s="294"/>
      <c r="AI12" s="294"/>
      <c r="AJ12" s="294"/>
      <c r="AK12" s="294"/>
      <c r="AL12" s="296"/>
      <c r="AM12" s="296"/>
      <c r="AN12" s="296"/>
      <c r="AO12" s="296"/>
      <c r="AP12" s="296"/>
      <c r="AQ12" s="296"/>
    </row>
    <row r="13" spans="1:43" ht="40.5" customHeight="1" thickBot="1">
      <c r="A13" s="310" t="s">
        <v>69</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c r="AM13" s="312"/>
      <c r="AN13" s="312"/>
      <c r="AO13" s="312"/>
      <c r="AP13" s="312"/>
      <c r="AQ13" s="312"/>
    </row>
    <row r="14" spans="1:43" ht="40.5" customHeight="1" thickBot="1">
      <c r="A14" s="313" t="s">
        <v>124</v>
      </c>
      <c r="B14" s="309"/>
      <c r="C14" s="309"/>
      <c r="D14" s="309"/>
      <c r="E14" s="309"/>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4"/>
      <c r="AM14" s="314"/>
      <c r="AN14" s="314"/>
      <c r="AO14" s="314"/>
      <c r="AP14" s="314"/>
      <c r="AQ14" s="314"/>
    </row>
  </sheetData>
  <customSheetViews>
    <customSheetView guid="{2F72B26B-A174-4BD7-8675-EA9925E43EF5}" scale="82">
      <pane ySplit="6" topLeftCell="A8" activePane="bottomLeft" state="frozen"/>
      <selection pane="bottomLeft" activeCell="A8" sqref="A8"/>
      <pageMargins left="0.7" right="0.7" top="0.75" bottom="0.75" header="0.3" footer="0.3"/>
      <pageSetup paperSize="9" orientation="portrait" r:id="rId1"/>
    </customSheetView>
    <customSheetView guid="{CD5B3175-8D09-4DDA-A5F5-75BB3CA1F1AF}" scale="82" topLeftCell="Z1">
      <pane ySplit="6" topLeftCell="A11" activePane="bottomLeft" state="frozen"/>
      <selection pane="bottomLeft" activeCell="Z12" sqref="Z12:AQ12"/>
      <pageMargins left="0.7" right="0.7" top="0.75" bottom="0.75" header="0.3" footer="0.3"/>
      <pageSetup paperSize="9" orientation="portrait" r:id="rId2"/>
    </customSheetView>
  </customSheetViews>
  <mergeCells count="9">
    <mergeCell ref="A5:A6"/>
    <mergeCell ref="N5:S5"/>
    <mergeCell ref="T5:Y5"/>
    <mergeCell ref="H5:M5"/>
    <mergeCell ref="AL7:AQ7"/>
    <mergeCell ref="AL5:AQ5"/>
    <mergeCell ref="AF5:AK5"/>
    <mergeCell ref="Z5:AE5"/>
    <mergeCell ref="B5:G5"/>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7"/>
  <sheetViews>
    <sheetView topLeftCell="B1" zoomScale="62" zoomScaleNormal="62" zoomScalePageLayoutView="59" workbookViewId="0">
      <selection activeCell="B6" sqref="B6"/>
    </sheetView>
  </sheetViews>
  <sheetFormatPr defaultColWidth="11.90625" defaultRowHeight="15.5"/>
  <cols>
    <col min="3" max="3" width="25.81640625" style="18" customWidth="1"/>
    <col min="4" max="4" width="14.7265625" customWidth="1"/>
    <col min="6" max="6" width="13.08984375" customWidth="1"/>
    <col min="7" max="7" width="14.26953125" bestFit="1" customWidth="1"/>
    <col min="9" max="9" width="18.453125" customWidth="1"/>
    <col min="10" max="10" width="21.90625" bestFit="1" customWidth="1"/>
    <col min="12" max="12" width="21.26953125" customWidth="1"/>
    <col min="13" max="13" width="21.08984375" style="8" bestFit="1" customWidth="1"/>
    <col min="14" max="14" width="11.90625" style="8"/>
    <col min="15" max="15" width="16.453125" style="8" customWidth="1"/>
  </cols>
  <sheetData>
    <row r="1" spans="2:19" ht="28">
      <c r="B1" s="297" t="s">
        <v>809</v>
      </c>
      <c r="M1"/>
      <c r="N1"/>
      <c r="O1"/>
      <c r="Q1" s="1"/>
      <c r="R1" s="1"/>
      <c r="S1" s="336"/>
    </row>
    <row r="2" spans="2:19" ht="24.5">
      <c r="B2" s="402" t="s">
        <v>808</v>
      </c>
      <c r="C2" s="400"/>
      <c r="D2" s="401"/>
      <c r="E2" s="401"/>
      <c r="F2" s="401"/>
      <c r="G2" s="401"/>
      <c r="H2" s="401"/>
      <c r="I2" s="401"/>
      <c r="M2"/>
      <c r="N2"/>
      <c r="O2"/>
      <c r="Q2" s="1"/>
      <c r="R2" s="1"/>
      <c r="S2" s="336"/>
    </row>
    <row r="3" spans="2:19">
      <c r="M3"/>
      <c r="N3"/>
      <c r="O3"/>
      <c r="Q3" s="1"/>
      <c r="R3" s="1"/>
      <c r="S3" s="336"/>
    </row>
    <row r="4" spans="2:19" ht="21">
      <c r="B4" s="631"/>
      <c r="M4"/>
      <c r="N4"/>
      <c r="O4"/>
      <c r="Q4" s="1"/>
      <c r="R4" s="1"/>
      <c r="S4" s="336"/>
    </row>
    <row r="5" spans="2:19" ht="18" customHeight="1">
      <c r="G5" s="908" t="s">
        <v>976</v>
      </c>
      <c r="H5" s="878"/>
      <c r="I5" s="403" t="s">
        <v>962</v>
      </c>
      <c r="M5"/>
      <c r="N5"/>
      <c r="O5"/>
      <c r="Q5" s="1"/>
      <c r="R5" s="1"/>
      <c r="S5" s="336"/>
    </row>
    <row r="6" spans="2:19" ht="17.5">
      <c r="H6" s="879"/>
      <c r="I6" s="907" t="s">
        <v>990</v>
      </c>
      <c r="J6" s="907"/>
      <c r="K6" s="907"/>
      <c r="L6" s="907"/>
      <c r="M6" s="907"/>
      <c r="N6"/>
      <c r="O6"/>
      <c r="Q6" s="1"/>
      <c r="R6" s="1"/>
    </row>
    <row r="7" spans="2:19" ht="21.5" thickBot="1">
      <c r="B7" s="6"/>
      <c r="L7" s="286"/>
      <c r="M7" s="286"/>
      <c r="N7" s="286"/>
      <c r="O7" s="286"/>
      <c r="P7" s="287"/>
      <c r="Q7" s="1"/>
      <c r="R7" s="1"/>
    </row>
    <row r="8" spans="2:19" ht="26.5" customHeight="1" thickBot="1">
      <c r="B8" s="6"/>
      <c r="C8" s="664" t="s">
        <v>960</v>
      </c>
      <c r="D8" s="665"/>
      <c r="E8" s="655"/>
      <c r="F8" s="664" t="s">
        <v>958</v>
      </c>
      <c r="G8" s="665"/>
      <c r="H8" s="656"/>
      <c r="I8" s="664" t="s">
        <v>980</v>
      </c>
      <c r="J8" s="665"/>
      <c r="K8" s="655"/>
      <c r="L8" s="664" t="s">
        <v>961</v>
      </c>
      <c r="M8" s="665"/>
      <c r="N8" s="286"/>
      <c r="O8" s="286"/>
      <c r="P8" s="287"/>
      <c r="Q8" s="1"/>
      <c r="R8" s="1"/>
    </row>
    <row r="9" spans="2:19" ht="19" thickBot="1">
      <c r="B9" s="890">
        <v>1</v>
      </c>
      <c r="C9" s="896" t="s">
        <v>7</v>
      </c>
      <c r="D9" s="897" t="s">
        <v>99</v>
      </c>
      <c r="E9" s="890" t="s">
        <v>89</v>
      </c>
      <c r="F9" s="904" t="s">
        <v>23</v>
      </c>
      <c r="G9" s="902" t="s">
        <v>958</v>
      </c>
      <c r="H9" s="890" t="s">
        <v>90</v>
      </c>
      <c r="I9" s="884" t="s">
        <v>60</v>
      </c>
      <c r="J9" s="885" t="s">
        <v>981</v>
      </c>
      <c r="K9" s="890">
        <v>22</v>
      </c>
      <c r="L9" s="880" t="s">
        <v>24</v>
      </c>
      <c r="M9" s="905" t="s">
        <v>977</v>
      </c>
      <c r="N9" s="286"/>
      <c r="O9" s="286"/>
      <c r="P9" s="287"/>
      <c r="Q9" s="1"/>
      <c r="R9" s="1"/>
    </row>
    <row r="10" spans="2:19" ht="18.5">
      <c r="B10" s="890">
        <v>2</v>
      </c>
      <c r="C10" s="896" t="s">
        <v>19</v>
      </c>
      <c r="D10" s="897" t="s">
        <v>778</v>
      </c>
      <c r="F10" s="628"/>
      <c r="H10" s="890" t="s">
        <v>91</v>
      </c>
      <c r="I10" s="880" t="s">
        <v>9</v>
      </c>
      <c r="J10" s="889" t="s">
        <v>981</v>
      </c>
      <c r="K10" s="890">
        <v>23</v>
      </c>
      <c r="L10" s="880" t="s">
        <v>25</v>
      </c>
      <c r="M10" s="885" t="s">
        <v>961</v>
      </c>
      <c r="N10" s="286"/>
      <c r="O10" s="286"/>
      <c r="P10" s="287"/>
      <c r="Q10" s="1"/>
      <c r="R10" s="1"/>
    </row>
    <row r="11" spans="2:19" ht="18.5">
      <c r="B11" s="890">
        <v>3</v>
      </c>
      <c r="C11" s="898" t="s">
        <v>21</v>
      </c>
      <c r="D11" s="899" t="s">
        <v>38</v>
      </c>
      <c r="F11" s="628"/>
      <c r="G11" s="630"/>
      <c r="H11" s="890" t="s">
        <v>92</v>
      </c>
      <c r="I11" s="880" t="s">
        <v>10</v>
      </c>
      <c r="J11" s="889" t="s">
        <v>982</v>
      </c>
      <c r="K11" s="890">
        <v>24</v>
      </c>
      <c r="L11" s="881" t="s">
        <v>1</v>
      </c>
      <c r="M11" s="906" t="s">
        <v>977</v>
      </c>
      <c r="N11" s="286"/>
      <c r="O11" s="286"/>
      <c r="P11" s="287"/>
      <c r="Q11" s="1"/>
      <c r="R11" s="1"/>
    </row>
    <row r="12" spans="2:19" ht="18.5">
      <c r="B12" s="891">
        <v>4</v>
      </c>
      <c r="C12" s="881" t="s">
        <v>22</v>
      </c>
      <c r="D12" s="886" t="s">
        <v>38</v>
      </c>
      <c r="F12" s="629"/>
      <c r="G12" s="630"/>
      <c r="H12" s="890" t="s">
        <v>93</v>
      </c>
      <c r="I12" s="881" t="s">
        <v>11</v>
      </c>
      <c r="J12" s="889" t="s">
        <v>983</v>
      </c>
      <c r="K12" s="890">
        <v>25</v>
      </c>
      <c r="L12" s="894" t="s">
        <v>26</v>
      </c>
      <c r="M12" s="895" t="s">
        <v>31</v>
      </c>
      <c r="N12" s="286"/>
      <c r="O12" s="286"/>
      <c r="P12" s="287"/>
      <c r="Q12" s="1"/>
      <c r="R12" s="1"/>
    </row>
    <row r="13" spans="2:19" ht="18.5">
      <c r="B13" s="891">
        <v>5</v>
      </c>
      <c r="C13" s="882" t="s">
        <v>2</v>
      </c>
      <c r="D13" s="887" t="s">
        <v>960</v>
      </c>
      <c r="F13" s="629"/>
      <c r="G13" s="630"/>
      <c r="H13" s="890" t="s">
        <v>94</v>
      </c>
      <c r="I13" s="881" t="s">
        <v>12</v>
      </c>
      <c r="J13" s="889" t="s">
        <v>984</v>
      </c>
      <c r="K13" s="890">
        <v>26</v>
      </c>
      <c r="L13" s="894" t="s">
        <v>27</v>
      </c>
      <c r="M13" s="895" t="s">
        <v>31</v>
      </c>
      <c r="N13" s="286"/>
      <c r="O13" s="286"/>
      <c r="P13" s="287"/>
      <c r="Q13" s="1"/>
      <c r="R13" s="1"/>
    </row>
    <row r="14" spans="2:19" ht="18.5">
      <c r="B14" s="890">
        <v>6</v>
      </c>
      <c r="C14" s="881" t="s">
        <v>3</v>
      </c>
      <c r="D14" s="887" t="s">
        <v>960</v>
      </c>
      <c r="F14" s="628"/>
      <c r="G14" s="630"/>
      <c r="H14" s="890" t="s">
        <v>95</v>
      </c>
      <c r="I14" s="881" t="s">
        <v>13</v>
      </c>
      <c r="J14" s="889" t="s">
        <v>985</v>
      </c>
      <c r="K14" s="890">
        <v>27</v>
      </c>
      <c r="L14" s="900" t="s">
        <v>28</v>
      </c>
      <c r="M14" s="903" t="s">
        <v>961</v>
      </c>
      <c r="N14" s="286"/>
      <c r="O14" s="286"/>
      <c r="P14" s="287"/>
      <c r="Q14" s="1"/>
      <c r="R14" s="1"/>
    </row>
    <row r="15" spans="2:19" ht="19" thickBot="1">
      <c r="B15" s="890">
        <v>7</v>
      </c>
      <c r="C15" s="881" t="s">
        <v>4</v>
      </c>
      <c r="D15" s="887" t="s">
        <v>960</v>
      </c>
      <c r="F15" s="628"/>
      <c r="G15" s="630"/>
      <c r="H15" s="890" t="s">
        <v>96</v>
      </c>
      <c r="I15" s="881" t="s">
        <v>64</v>
      </c>
      <c r="J15" s="889" t="s">
        <v>986</v>
      </c>
      <c r="K15" s="890">
        <v>28</v>
      </c>
      <c r="L15" s="892" t="s">
        <v>29</v>
      </c>
      <c r="M15" s="893" t="s">
        <v>100</v>
      </c>
      <c r="N15" s="286"/>
      <c r="O15" s="286"/>
      <c r="P15" s="287"/>
      <c r="Q15" s="1"/>
      <c r="R15" s="1"/>
    </row>
    <row r="16" spans="2:19" ht="18.5">
      <c r="B16" s="890">
        <v>8</v>
      </c>
      <c r="C16" s="881" t="s">
        <v>5</v>
      </c>
      <c r="D16" s="887" t="s">
        <v>960</v>
      </c>
      <c r="F16" s="628"/>
      <c r="G16" s="630"/>
      <c r="H16" s="890" t="s">
        <v>97</v>
      </c>
      <c r="I16" s="881" t="s">
        <v>16</v>
      </c>
      <c r="J16" s="889" t="s">
        <v>987</v>
      </c>
      <c r="K16" s="53"/>
      <c r="L16" s="53"/>
      <c r="M16" s="877"/>
      <c r="N16" s="286"/>
      <c r="O16" s="286"/>
      <c r="P16" s="287"/>
      <c r="Q16" s="1"/>
      <c r="R16" s="1"/>
    </row>
    <row r="17" spans="2:18" ht="18.5">
      <c r="B17" s="891">
        <v>9</v>
      </c>
      <c r="C17" s="881" t="s">
        <v>6</v>
      </c>
      <c r="D17" s="887" t="s">
        <v>960</v>
      </c>
      <c r="F17" s="629"/>
      <c r="G17" s="630"/>
      <c r="H17" s="890" t="s">
        <v>98</v>
      </c>
      <c r="I17" s="900" t="s">
        <v>17</v>
      </c>
      <c r="J17" s="899" t="s">
        <v>988</v>
      </c>
      <c r="K17" s="627"/>
      <c r="N17" s="286"/>
      <c r="O17" s="286"/>
      <c r="P17" s="287"/>
      <c r="Q17" s="1"/>
      <c r="R17" s="1"/>
    </row>
    <row r="18" spans="2:18" ht="19" thickBot="1">
      <c r="B18" s="891">
        <v>10</v>
      </c>
      <c r="C18" s="883" t="s">
        <v>20</v>
      </c>
      <c r="D18" s="888" t="s">
        <v>960</v>
      </c>
      <c r="F18" s="629"/>
      <c r="G18" s="630"/>
      <c r="H18" s="890">
        <v>21</v>
      </c>
      <c r="I18" s="901" t="s">
        <v>18</v>
      </c>
      <c r="J18" s="902" t="s">
        <v>989</v>
      </c>
      <c r="K18" s="626"/>
      <c r="L18" s="625"/>
      <c r="M18" s="286"/>
      <c r="N18" s="286"/>
      <c r="O18" s="286"/>
      <c r="P18" s="287"/>
      <c r="Q18" s="1"/>
      <c r="R18" s="1"/>
    </row>
    <row r="19" spans="2:18" ht="18">
      <c r="B19" s="116"/>
      <c r="H19" s="116"/>
      <c r="L19" s="286"/>
      <c r="M19" s="286"/>
      <c r="N19" s="286"/>
      <c r="O19" s="286"/>
      <c r="P19" s="287"/>
      <c r="Q19" s="1"/>
      <c r="R19" s="1"/>
    </row>
    <row r="20" spans="2:18" ht="18">
      <c r="B20" s="116"/>
      <c r="C20" s="286" t="s">
        <v>963</v>
      </c>
      <c r="D20" s="286">
        <v>10</v>
      </c>
      <c r="E20" s="286"/>
      <c r="F20" s="286" t="s">
        <v>963</v>
      </c>
      <c r="G20" s="286">
        <v>1</v>
      </c>
      <c r="H20" s="286"/>
      <c r="I20" s="286" t="s">
        <v>963</v>
      </c>
      <c r="J20" s="286">
        <v>10</v>
      </c>
      <c r="L20" s="286" t="s">
        <v>963</v>
      </c>
      <c r="M20" s="286">
        <v>5</v>
      </c>
      <c r="N20" s="286"/>
      <c r="Q20" s="1"/>
      <c r="R20" s="1"/>
    </row>
    <row r="21" spans="2:18" ht="21" customHeight="1" thickBot="1">
      <c r="B21" s="584"/>
      <c r="L21" s="300"/>
      <c r="M21" s="300"/>
      <c r="N21" s="300"/>
      <c r="O21" s="632" t="s">
        <v>979</v>
      </c>
      <c r="P21" s="633">
        <f>D20+G20+J20+M20</f>
        <v>26</v>
      </c>
      <c r="Q21" s="1"/>
      <c r="R21" s="1"/>
    </row>
    <row r="22" spans="2:18" ht="21" customHeight="1" thickTop="1" thickBot="1">
      <c r="B22" s="6"/>
      <c r="C22" s="358" t="s">
        <v>959</v>
      </c>
      <c r="L22" s="300"/>
      <c r="M22" s="300"/>
      <c r="N22" s="300"/>
      <c r="O22" s="300"/>
      <c r="P22" s="300"/>
      <c r="Q22" s="1"/>
      <c r="R22" s="1"/>
    </row>
    <row r="23" spans="2:18" ht="21">
      <c r="B23" s="6"/>
      <c r="L23" s="300"/>
      <c r="M23" s="300"/>
      <c r="N23" s="300"/>
      <c r="O23" s="637" t="s">
        <v>190</v>
      </c>
      <c r="P23" s="558">
        <f>7+8+1</f>
        <v>16</v>
      </c>
      <c r="Q23" s="638"/>
      <c r="R23" s="639">
        <f>P23/P21</f>
        <v>0.61538461538461542</v>
      </c>
    </row>
    <row r="24" spans="2:18" ht="21.5" thickBot="1">
      <c r="B24" s="6"/>
      <c r="L24" s="300"/>
      <c r="M24" s="300"/>
      <c r="N24" s="300"/>
      <c r="O24" s="640" t="s">
        <v>555</v>
      </c>
      <c r="P24" s="641">
        <f>3+2+4+1</f>
        <v>10</v>
      </c>
      <c r="Q24" s="642"/>
      <c r="R24" s="643">
        <f>P24/P21</f>
        <v>0.38461538461538464</v>
      </c>
    </row>
    <row r="25" spans="2:18" ht="21">
      <c r="B25" s="6"/>
      <c r="L25" s="300"/>
      <c r="M25" s="300"/>
      <c r="N25" s="300"/>
      <c r="O25" s="300"/>
      <c r="P25" s="287"/>
      <c r="Q25" s="1"/>
      <c r="R25" s="1"/>
    </row>
    <row r="26" spans="2:18" ht="21">
      <c r="B26" s="6"/>
      <c r="L26" s="286"/>
      <c r="M26" s="286"/>
      <c r="N26" s="286"/>
      <c r="O26" s="286"/>
      <c r="P26" s="287"/>
      <c r="Q26" s="1"/>
      <c r="R26" s="1"/>
    </row>
    <row r="27" spans="2:18" ht="21">
      <c r="B27" s="6"/>
      <c r="F27" s="411"/>
      <c r="G27" s="411"/>
      <c r="H27" s="411"/>
      <c r="L27" s="286"/>
      <c r="M27" s="286"/>
      <c r="N27" s="286"/>
      <c r="O27" s="286"/>
      <c r="P27" s="287"/>
      <c r="Q27" s="1"/>
      <c r="R27" s="1"/>
    </row>
    <row r="28" spans="2:18" ht="21">
      <c r="B28" s="6"/>
      <c r="F28" s="411"/>
      <c r="G28" s="411"/>
      <c r="H28" s="411"/>
      <c r="L28" s="286"/>
      <c r="M28" s="286"/>
      <c r="N28" s="286"/>
      <c r="O28" s="286"/>
      <c r="P28" s="287"/>
      <c r="Q28" s="1"/>
      <c r="R28" s="1"/>
    </row>
    <row r="29" spans="2:18" ht="21">
      <c r="B29" s="6"/>
      <c r="F29" s="411"/>
      <c r="G29" s="411"/>
      <c r="H29" s="411"/>
      <c r="L29" s="286"/>
      <c r="M29" s="286"/>
      <c r="N29" s="286"/>
      <c r="O29" s="286"/>
      <c r="P29" s="287"/>
      <c r="Q29" s="1"/>
      <c r="R29" s="1"/>
    </row>
    <row r="30" spans="2:18" ht="21">
      <c r="B30" s="6"/>
      <c r="F30" s="411"/>
      <c r="G30" s="411"/>
      <c r="H30" s="411"/>
      <c r="I30" s="634"/>
      <c r="L30" s="286"/>
      <c r="M30" s="286"/>
      <c r="N30" s="286"/>
      <c r="O30" s="286"/>
      <c r="P30" s="287"/>
      <c r="Q30" s="1"/>
      <c r="R30" s="1"/>
    </row>
    <row r="31" spans="2:18" ht="21">
      <c r="B31" s="6"/>
      <c r="F31" s="634"/>
      <c r="G31" s="411"/>
      <c r="H31" s="411"/>
      <c r="I31" s="634"/>
      <c r="J31" s="636"/>
      <c r="L31" s="286"/>
      <c r="M31" s="286"/>
      <c r="N31" s="286"/>
      <c r="O31" s="286"/>
      <c r="P31" s="287"/>
      <c r="Q31" s="1"/>
      <c r="R31" s="1"/>
    </row>
    <row r="32" spans="2:18" ht="21">
      <c r="B32" s="6"/>
      <c r="F32" s="411"/>
      <c r="G32" s="411"/>
      <c r="H32" s="411"/>
      <c r="I32" s="634"/>
      <c r="J32" s="636"/>
      <c r="L32" s="286"/>
      <c r="M32" s="286"/>
      <c r="N32" s="286"/>
      <c r="O32" s="286"/>
      <c r="P32" s="287"/>
      <c r="Q32" s="1"/>
      <c r="R32" s="1"/>
    </row>
    <row r="33" spans="1:22" ht="21">
      <c r="B33" s="6"/>
      <c r="F33" s="411"/>
      <c r="G33" s="411"/>
      <c r="H33" s="411"/>
      <c r="I33" s="634"/>
      <c r="J33" s="636"/>
      <c r="L33" s="286"/>
      <c r="M33" s="286"/>
      <c r="N33" s="286"/>
      <c r="O33" s="286"/>
      <c r="P33" s="287"/>
      <c r="Q33" s="1"/>
      <c r="R33" s="1"/>
    </row>
    <row r="34" spans="1:22" ht="21">
      <c r="C34"/>
      <c r="F34" s="411"/>
      <c r="G34" s="411"/>
      <c r="H34" s="411"/>
      <c r="I34" s="634"/>
      <c r="J34" s="636"/>
      <c r="L34" s="286"/>
      <c r="M34" s="286"/>
      <c r="N34" s="286"/>
      <c r="O34" s="286"/>
      <c r="P34" s="287"/>
      <c r="Q34" s="1"/>
      <c r="R34" s="1"/>
    </row>
    <row r="35" spans="1:22" ht="21">
      <c r="C35"/>
      <c r="I35" s="634"/>
      <c r="J35" s="636"/>
      <c r="L35" s="52"/>
      <c r="M35"/>
      <c r="N35"/>
      <c r="O35" s="1"/>
      <c r="P35" s="1"/>
      <c r="Q35" s="1"/>
      <c r="R35" s="1"/>
    </row>
    <row r="36" spans="1:22" ht="21">
      <c r="C36"/>
      <c r="I36" s="634"/>
      <c r="J36" s="636"/>
      <c r="T36" s="16"/>
      <c r="U36" s="16"/>
      <c r="V36" s="16"/>
    </row>
    <row r="37" spans="1:22" s="11" customFormat="1" ht="21">
      <c r="B37"/>
      <c r="C37"/>
      <c r="D37"/>
      <c r="E37"/>
      <c r="F37"/>
      <c r="G37"/>
      <c r="H37"/>
      <c r="I37" s="635"/>
      <c r="J37"/>
      <c r="T37" s="44"/>
      <c r="U37" s="44"/>
      <c r="V37" s="44"/>
    </row>
    <row r="38" spans="1:22" s="11" customFormat="1" ht="21">
      <c r="B38"/>
      <c r="C38"/>
      <c r="D38"/>
      <c r="E38"/>
      <c r="F38"/>
      <c r="G38"/>
      <c r="H38"/>
      <c r="I38" s="634"/>
      <c r="J38"/>
      <c r="T38" s="44"/>
      <c r="U38" s="44"/>
      <c r="V38" s="44"/>
    </row>
    <row r="39" spans="1:22" s="11" customFormat="1" ht="40.5" customHeight="1">
      <c r="A39"/>
      <c r="B39"/>
      <c r="C39"/>
      <c r="D39"/>
      <c r="E39"/>
      <c r="F39"/>
      <c r="G39"/>
      <c r="H39"/>
      <c r="J39" s="411"/>
      <c r="K39" s="16"/>
      <c r="L39" s="16"/>
      <c r="M39" s="16"/>
      <c r="N39"/>
      <c r="T39" s="666"/>
      <c r="U39" s="666"/>
      <c r="V39" s="666"/>
    </row>
    <row r="40" spans="1:22">
      <c r="C40"/>
      <c r="I40" s="16"/>
      <c r="J40" s="16"/>
      <c r="K40" s="16"/>
      <c r="L40" s="16"/>
      <c r="M40" s="16"/>
      <c r="N40"/>
      <c r="T40" s="625"/>
      <c r="U40" s="625"/>
      <c r="V40" s="625"/>
    </row>
    <row r="41" spans="1:22">
      <c r="C41"/>
      <c r="I41" s="16"/>
      <c r="J41" s="16"/>
      <c r="K41" s="16"/>
      <c r="L41" s="16"/>
      <c r="M41" s="16"/>
      <c r="N41"/>
      <c r="T41" s="625"/>
      <c r="U41" s="625"/>
      <c r="V41" s="625"/>
    </row>
    <row r="42" spans="1:22">
      <c r="C42"/>
      <c r="I42" s="16"/>
      <c r="J42" s="16"/>
      <c r="K42" s="16"/>
      <c r="L42" s="16"/>
      <c r="M42" s="16"/>
      <c r="N42"/>
      <c r="T42" s="625"/>
      <c r="U42" s="625"/>
      <c r="V42" s="625"/>
    </row>
    <row r="43" spans="1:22">
      <c r="C43"/>
      <c r="I43" s="16"/>
      <c r="J43" s="16"/>
      <c r="K43" s="16"/>
      <c r="L43" s="16"/>
      <c r="M43" s="16"/>
      <c r="N43"/>
      <c r="T43" s="625"/>
      <c r="U43" s="625"/>
      <c r="V43" s="625"/>
    </row>
    <row r="44" spans="1:22">
      <c r="C44"/>
      <c r="I44" s="16"/>
      <c r="J44" s="16"/>
      <c r="K44" s="16"/>
      <c r="L44" s="16"/>
      <c r="M44" s="16"/>
      <c r="N44"/>
      <c r="T44" s="625"/>
      <c r="U44" s="625"/>
      <c r="V44" s="625"/>
    </row>
    <row r="45" spans="1:22">
      <c r="C45"/>
      <c r="I45" s="16"/>
      <c r="J45" s="16"/>
      <c r="K45" s="16"/>
      <c r="L45" s="16"/>
      <c r="M45" s="16"/>
      <c r="N45"/>
      <c r="T45" s="625"/>
      <c r="U45" s="625"/>
      <c r="V45" s="625"/>
    </row>
    <row r="46" spans="1:22">
      <c r="C46"/>
      <c r="I46" s="16"/>
      <c r="J46" s="16"/>
      <c r="K46" s="16"/>
      <c r="L46" s="16"/>
      <c r="M46" s="16"/>
      <c r="N46"/>
      <c r="T46" s="625"/>
      <c r="U46" s="625"/>
      <c r="V46" s="625"/>
    </row>
    <row r="47" spans="1:22">
      <c r="C47"/>
      <c r="I47" s="16"/>
      <c r="J47" s="16"/>
      <c r="K47" s="16"/>
      <c r="L47" s="16"/>
      <c r="M47" s="16"/>
      <c r="N47"/>
      <c r="O47" s="5"/>
      <c r="P47" s="5"/>
      <c r="Q47" s="5"/>
      <c r="R47" s="5"/>
      <c r="S47" s="53"/>
    </row>
    <row r="48" spans="1:22">
      <c r="C48"/>
      <c r="I48" s="16"/>
      <c r="J48" s="16"/>
      <c r="K48" s="16"/>
      <c r="L48" s="16"/>
      <c r="M48" s="16"/>
      <c r="N48"/>
      <c r="O48" s="54"/>
      <c r="P48" s="54"/>
      <c r="Q48" s="54"/>
      <c r="R48" s="5"/>
      <c r="S48" s="53"/>
    </row>
    <row r="49" spans="1:22" ht="21.5" hidden="1" customHeight="1" thickBot="1">
      <c r="C49"/>
      <c r="I49" s="16"/>
      <c r="J49" s="16"/>
      <c r="K49" s="16"/>
      <c r="L49" s="16"/>
      <c r="M49" s="16"/>
      <c r="N49"/>
      <c r="O49" s="662">
        <v>2016</v>
      </c>
      <c r="P49" s="662"/>
      <c r="Q49" s="662"/>
    </row>
    <row r="50" spans="1:22" s="30" customFormat="1" ht="19" hidden="1" customHeight="1" thickBot="1">
      <c r="A50"/>
      <c r="B50"/>
      <c r="C50"/>
      <c r="D50"/>
      <c r="E50"/>
      <c r="F50"/>
      <c r="G50"/>
      <c r="H50"/>
      <c r="I50" s="16"/>
      <c r="J50" s="16"/>
      <c r="K50" s="16"/>
      <c r="L50" s="16"/>
      <c r="M50" s="16"/>
      <c r="N50"/>
      <c r="O50" s="57">
        <v>42916</v>
      </c>
      <c r="P50" s="58">
        <v>43008</v>
      </c>
      <c r="Q50" s="59">
        <v>43100</v>
      </c>
      <c r="R50"/>
    </row>
    <row r="51" spans="1:22" ht="15.5" hidden="1" customHeight="1">
      <c r="C51"/>
      <c r="I51" s="16"/>
      <c r="J51" s="16"/>
      <c r="K51" s="16"/>
      <c r="L51" s="16"/>
      <c r="M51" s="16"/>
      <c r="N51"/>
      <c r="O51" s="32" t="s">
        <v>70</v>
      </c>
      <c r="P51" s="32" t="s">
        <v>71</v>
      </c>
      <c r="Q51" s="32" t="s">
        <v>70</v>
      </c>
    </row>
    <row r="52" spans="1:22" ht="18.5" hidden="1" customHeight="1">
      <c r="C52"/>
      <c r="I52" s="16"/>
      <c r="J52" s="16"/>
      <c r="K52" s="16"/>
      <c r="L52" s="16"/>
      <c r="M52" s="16"/>
      <c r="N52"/>
      <c r="O52" s="2">
        <v>4</v>
      </c>
      <c r="P52" s="2">
        <v>10</v>
      </c>
      <c r="Q52" s="2">
        <v>6</v>
      </c>
    </row>
    <row r="53" spans="1:22" ht="15.5" hidden="1" customHeight="1">
      <c r="C53"/>
      <c r="I53" s="16"/>
      <c r="J53" s="16"/>
      <c r="K53" s="16"/>
      <c r="L53" s="16"/>
      <c r="M53" s="16"/>
      <c r="N53"/>
      <c r="O53" s="31"/>
      <c r="P53" s="17"/>
      <c r="Q53" s="17"/>
    </row>
    <row r="54" spans="1:22" s="11" customFormat="1" ht="42.75" hidden="1" customHeight="1">
      <c r="A54"/>
      <c r="B54"/>
      <c r="C54"/>
      <c r="D54"/>
      <c r="E54"/>
      <c r="F54"/>
      <c r="G54"/>
      <c r="H54"/>
      <c r="I54" s="16"/>
      <c r="J54" s="16"/>
      <c r="K54" s="16"/>
      <c r="L54" s="16"/>
      <c r="M54" s="16"/>
      <c r="N54"/>
      <c r="O54" s="43">
        <v>1</v>
      </c>
      <c r="P54" s="43">
        <v>7</v>
      </c>
      <c r="Q54" s="43">
        <v>2</v>
      </c>
      <c r="R54" s="37">
        <f>SUM(O54:Q54)</f>
        <v>10</v>
      </c>
    </row>
    <row r="55" spans="1:22" s="11" customFormat="1" ht="23.25" hidden="1" customHeight="1">
      <c r="A55"/>
      <c r="B55"/>
      <c r="C55"/>
      <c r="D55"/>
      <c r="E55"/>
      <c r="F55"/>
      <c r="G55"/>
      <c r="H55"/>
      <c r="I55" s="16"/>
      <c r="J55" s="16"/>
      <c r="K55" s="16"/>
      <c r="L55" s="16"/>
      <c r="M55" s="16"/>
      <c r="N55"/>
      <c r="O55" s="35">
        <v>0</v>
      </c>
      <c r="P55" s="35">
        <v>0</v>
      </c>
      <c r="Q55" s="35">
        <v>3</v>
      </c>
      <c r="R55" s="34">
        <f>SUM(O55:Q55)</f>
        <v>3</v>
      </c>
      <c r="S55" s="33"/>
    </row>
    <row r="56" spans="1:22" s="11" customFormat="1" ht="15.5" hidden="1" customHeight="1">
      <c r="A56"/>
      <c r="B56"/>
      <c r="C56"/>
      <c r="D56"/>
      <c r="E56"/>
      <c r="F56"/>
      <c r="G56"/>
      <c r="H56"/>
      <c r="I56" s="16"/>
      <c r="J56" s="16"/>
      <c r="K56" s="16"/>
      <c r="L56" s="16"/>
      <c r="M56" s="16"/>
      <c r="N56"/>
      <c r="O56" s="35">
        <v>3</v>
      </c>
      <c r="P56" s="35">
        <v>3</v>
      </c>
      <c r="Q56" s="35">
        <v>1</v>
      </c>
      <c r="R56" s="34">
        <f>SUM(O56:Q56)</f>
        <v>7</v>
      </c>
      <c r="S56" s="33"/>
    </row>
    <row r="57" spans="1:22" s="11" customFormat="1" ht="15.5" hidden="1" customHeight="1">
      <c r="A57"/>
      <c r="B57"/>
      <c r="C57"/>
      <c r="D57"/>
      <c r="E57"/>
      <c r="F57"/>
      <c r="G57"/>
      <c r="H57"/>
      <c r="I57" s="16"/>
      <c r="J57" s="16"/>
      <c r="K57" s="16"/>
      <c r="L57" s="16"/>
      <c r="M57" s="16"/>
      <c r="N57"/>
      <c r="O57" s="35"/>
      <c r="P57" s="35"/>
      <c r="Q57" s="35"/>
      <c r="R57" s="34"/>
      <c r="S57" s="33"/>
    </row>
    <row r="58" spans="1:22" s="11" customFormat="1" ht="18.5" hidden="1" customHeight="1">
      <c r="A58"/>
      <c r="B58"/>
      <c r="C58"/>
      <c r="D58"/>
      <c r="E58"/>
      <c r="F58"/>
      <c r="G58"/>
      <c r="H58"/>
      <c r="I58" s="16"/>
      <c r="J58" s="16"/>
      <c r="K58" s="16"/>
      <c r="L58" s="16"/>
      <c r="M58" s="16"/>
      <c r="N58"/>
      <c r="O58" s="48">
        <v>2</v>
      </c>
      <c r="P58" s="48">
        <v>10</v>
      </c>
      <c r="Q58" s="48">
        <v>3</v>
      </c>
      <c r="R58" s="47">
        <f>SUM(O58:Q58)</f>
        <v>15</v>
      </c>
      <c r="S58" s="33"/>
    </row>
    <row r="59" spans="1:22" s="11" customFormat="1" ht="18.5" hidden="1" customHeight="1">
      <c r="A59"/>
      <c r="B59"/>
      <c r="C59"/>
      <c r="D59"/>
      <c r="E59"/>
      <c r="F59"/>
      <c r="G59"/>
      <c r="H59"/>
      <c r="I59" s="16"/>
      <c r="J59" s="16"/>
      <c r="K59" s="16"/>
      <c r="L59" s="16"/>
      <c r="M59" s="16"/>
      <c r="N59"/>
      <c r="O59" s="49" t="e">
        <f>O58/C52</f>
        <v>#DIV/0!</v>
      </c>
      <c r="P59" s="49" t="e">
        <f>P58/C52</f>
        <v>#DIV/0!</v>
      </c>
      <c r="Q59" s="49" t="e">
        <f>Q58/C52</f>
        <v>#DIV/0!</v>
      </c>
      <c r="R59" s="47"/>
      <c r="S59" s="33"/>
    </row>
    <row r="60" spans="1:22" s="11" customFormat="1" ht="18.5" hidden="1" customHeight="1">
      <c r="A60"/>
      <c r="B60"/>
      <c r="C60"/>
      <c r="D60"/>
      <c r="E60"/>
      <c r="F60"/>
      <c r="G60"/>
      <c r="H60"/>
      <c r="I60" s="16"/>
      <c r="J60" s="16"/>
      <c r="K60" s="16"/>
      <c r="L60" s="16"/>
      <c r="M60" s="16"/>
      <c r="N60"/>
      <c r="O60" s="50" t="e">
        <f>SUM(O59:Q59)</f>
        <v>#DIV/0!</v>
      </c>
      <c r="P60" s="48" t="s">
        <v>86</v>
      </c>
      <c r="Q60" s="48"/>
      <c r="R60" s="47"/>
      <c r="S60" s="33"/>
    </row>
    <row r="61" spans="1:22" s="11" customFormat="1" ht="18.5" hidden="1" customHeight="1">
      <c r="A61"/>
      <c r="B61"/>
      <c r="C61"/>
      <c r="D61"/>
      <c r="E61"/>
      <c r="F61"/>
      <c r="G61"/>
      <c r="H61"/>
      <c r="I61" s="16"/>
      <c r="J61" s="16"/>
      <c r="K61" s="16"/>
      <c r="L61" s="16"/>
      <c r="M61" s="16"/>
      <c r="N61"/>
      <c r="O61" s="50">
        <v>0.2</v>
      </c>
      <c r="P61" s="48" t="s">
        <v>84</v>
      </c>
      <c r="Q61" s="11" t="s">
        <v>85</v>
      </c>
    </row>
    <row r="62" spans="1:22" s="11" customFormat="1" ht="32.15" hidden="1" customHeight="1">
      <c r="A62"/>
      <c r="B62"/>
      <c r="C62"/>
      <c r="D62"/>
      <c r="E62"/>
      <c r="F62"/>
      <c r="G62"/>
      <c r="H62"/>
      <c r="I62" s="16"/>
      <c r="J62" s="16"/>
      <c r="K62" s="16"/>
      <c r="L62" s="16"/>
      <c r="M62" s="16"/>
      <c r="N62"/>
    </row>
    <row r="63" spans="1:22" ht="15.5" hidden="1" customHeight="1">
      <c r="C63"/>
      <c r="I63" s="16"/>
      <c r="J63" s="16"/>
      <c r="K63" s="16"/>
      <c r="L63" s="16"/>
      <c r="M63" s="16"/>
      <c r="N63"/>
      <c r="O63" s="45" t="s">
        <v>74</v>
      </c>
      <c r="P63" s="45"/>
      <c r="Q63" s="44" t="s">
        <v>76</v>
      </c>
      <c r="R63" s="47"/>
      <c r="S63" s="33"/>
      <c r="T63" s="11"/>
      <c r="U63" s="11"/>
      <c r="V63" s="11"/>
    </row>
    <row r="64" spans="1:22" ht="15.5" hidden="1" customHeight="1">
      <c r="C64"/>
      <c r="I64" s="16"/>
      <c r="J64" s="16"/>
      <c r="K64" s="16"/>
      <c r="L64" s="16"/>
      <c r="M64" s="16"/>
      <c r="N64"/>
      <c r="O64" s="45" t="s">
        <v>73</v>
      </c>
      <c r="P64" s="46"/>
      <c r="Q64" s="44" t="s">
        <v>77</v>
      </c>
      <c r="R64" s="44"/>
      <c r="S64" s="33"/>
      <c r="T64" s="11"/>
      <c r="U64" s="11"/>
      <c r="V64" s="11"/>
    </row>
    <row r="65" spans="3:23" ht="24.75" hidden="1" customHeight="1">
      <c r="C65"/>
      <c r="I65" s="16"/>
      <c r="J65" s="16"/>
      <c r="K65" s="16"/>
      <c r="L65" s="16"/>
      <c r="M65" s="16"/>
      <c r="N65"/>
      <c r="O65" s="45" t="s">
        <v>75</v>
      </c>
      <c r="P65" s="44"/>
      <c r="Q65" s="44" t="s">
        <v>78</v>
      </c>
      <c r="R65" s="44"/>
      <c r="S65" s="36"/>
    </row>
    <row r="66" spans="3:23" ht="27.75" hidden="1" customHeight="1">
      <c r="C66"/>
      <c r="I66" s="16"/>
      <c r="J66" s="16"/>
      <c r="K66" s="16"/>
      <c r="L66" s="16"/>
      <c r="M66" s="16"/>
      <c r="N66"/>
      <c r="O66" s="663" t="s">
        <v>102</v>
      </c>
      <c r="P66" s="663"/>
      <c r="Q66" s="44" t="s">
        <v>80</v>
      </c>
      <c r="R66" s="44"/>
      <c r="S66" s="36"/>
    </row>
    <row r="67" spans="3:23" ht="27.75" hidden="1" customHeight="1">
      <c r="C67"/>
      <c r="I67" s="16"/>
      <c r="J67" s="16"/>
      <c r="K67" s="16"/>
      <c r="L67" s="16"/>
      <c r="M67" s="16"/>
      <c r="N67"/>
      <c r="O67" s="661" t="s">
        <v>83</v>
      </c>
      <c r="P67" s="661"/>
      <c r="Q67" s="660" t="s">
        <v>79</v>
      </c>
      <c r="R67" s="660"/>
      <c r="S67" s="660"/>
      <c r="T67" s="660"/>
      <c r="U67" s="660"/>
      <c r="V67" s="660"/>
      <c r="W67" s="660"/>
    </row>
    <row r="68" spans="3:23" ht="27.75" hidden="1" customHeight="1">
      <c r="C68"/>
      <c r="I68" s="16"/>
      <c r="J68" s="16"/>
      <c r="K68" s="16"/>
      <c r="L68" s="16"/>
      <c r="M68" s="16"/>
      <c r="N68"/>
      <c r="O68" s="51" t="s">
        <v>81</v>
      </c>
      <c r="P68" s="51"/>
      <c r="Q68" s="44" t="s">
        <v>82</v>
      </c>
      <c r="R68" s="44"/>
      <c r="S68" s="36"/>
    </row>
    <row r="69" spans="3:23" ht="21" hidden="1" customHeight="1">
      <c r="C69"/>
      <c r="I69" s="16"/>
      <c r="J69" s="16"/>
      <c r="K69" s="16"/>
      <c r="L69" s="16"/>
      <c r="M69" s="16"/>
      <c r="N69"/>
      <c r="O69" s="60">
        <v>2016</v>
      </c>
      <c r="P69" s="18"/>
      <c r="Q69" s="18"/>
      <c r="R69" s="18"/>
      <c r="S69" s="36"/>
    </row>
    <row r="70" spans="3:23" ht="18.5" hidden="1" customHeight="1" thickBot="1">
      <c r="C70"/>
      <c r="I70" s="16"/>
      <c r="J70" s="16"/>
      <c r="K70" s="16"/>
      <c r="L70" s="16"/>
      <c r="M70" s="16"/>
      <c r="N70"/>
      <c r="O70" s="38" t="e">
        <f>SUM(O54:Q54)/C52</f>
        <v>#DIV/0!</v>
      </c>
    </row>
    <row r="71" spans="3:23" ht="18.5" hidden="1" customHeight="1" thickTop="1">
      <c r="C71"/>
      <c r="I71" s="16"/>
      <c r="J71" s="16"/>
      <c r="K71" s="16"/>
      <c r="L71" s="16"/>
      <c r="M71" s="16"/>
      <c r="N71"/>
      <c r="O71" s="40" t="e">
        <f>Q55/C52</f>
        <v>#DIV/0!</v>
      </c>
    </row>
    <row r="72" spans="3:23" ht="18.5" hidden="1" customHeight="1" thickBot="1">
      <c r="C72"/>
      <c r="I72" s="16"/>
      <c r="J72" s="16"/>
      <c r="K72" s="16"/>
      <c r="L72" s="16"/>
      <c r="M72" s="16"/>
      <c r="N72"/>
      <c r="O72" s="41" t="e">
        <f>SUM(O56:Q56)/C52</f>
        <v>#DIV/0!</v>
      </c>
    </row>
    <row r="73" spans="3:23" ht="16" hidden="1" customHeight="1" thickTop="1">
      <c r="C73"/>
      <c r="I73" s="16"/>
      <c r="J73" s="16"/>
      <c r="K73" s="16"/>
      <c r="L73" s="16"/>
      <c r="M73" s="16"/>
      <c r="N73"/>
      <c r="O73" s="42"/>
    </row>
    <row r="74" spans="3:23" ht="18" hidden="1" customHeight="1">
      <c r="C74"/>
      <c r="I74" s="16"/>
      <c r="J74" s="16"/>
      <c r="K74" s="16"/>
      <c r="L74" s="16"/>
      <c r="M74" s="16"/>
      <c r="N74"/>
      <c r="O74" s="39" t="e">
        <f>SUM(O70:O73)</f>
        <v>#DIV/0!</v>
      </c>
    </row>
    <row r="75" spans="3:23">
      <c r="C75"/>
      <c r="I75" s="16"/>
      <c r="J75" s="16"/>
      <c r="K75" s="16"/>
      <c r="L75" s="16"/>
      <c r="M75" s="16"/>
      <c r="N75"/>
    </row>
    <row r="76" spans="3:23" ht="14.5">
      <c r="C76"/>
      <c r="M76"/>
      <c r="N76"/>
    </row>
    <row r="77" spans="3:23" ht="14.5">
      <c r="C77"/>
      <c r="M77"/>
      <c r="N77"/>
    </row>
    <row r="78" spans="3:23" ht="14.5">
      <c r="C78"/>
      <c r="M78"/>
      <c r="N78"/>
    </row>
    <row r="79" spans="3:23" ht="14.5">
      <c r="C79"/>
      <c r="M79"/>
      <c r="N79"/>
    </row>
    <row r="80" spans="3:23" ht="14.5">
      <c r="C80"/>
      <c r="M80"/>
      <c r="N80"/>
    </row>
    <row r="81" spans="3:14" ht="14.5">
      <c r="C81"/>
      <c r="M81"/>
      <c r="N81"/>
    </row>
    <row r="87" spans="3:14" ht="21">
      <c r="I87" s="644"/>
    </row>
  </sheetData>
  <sheetProtection algorithmName="SHA-512" hashValue="J1+atSuDPebCdB6b+9dkdwzenD8f9dzoyMvRxrw1YFcekUmrz/lFYaDa19pSZA3WmVvCF7HWvvc8isznek/OhQ==" saltValue="3fHPpwiu5j8fElvv+/cZSA==" spinCount="100000" sheet="1" objects="1" scenarios="1"/>
  <customSheetViews>
    <customSheetView guid="{2F72B26B-A174-4BD7-8675-EA9925E43EF5}" scale="56" fitToPage="1" hiddenRows="1" topLeftCell="A11">
      <selection activeCell="I25" sqref="I25"/>
      <pageMargins left="0.7" right="0.7" top="0.75" bottom="0.75" header="7.4479166666666666E-2" footer="0.3"/>
      <pageSetup paperSize="8" scale="65" orientation="landscape" r:id="rId1"/>
      <headerFooter>
        <oddHeader>&amp;L&amp;Z&amp;F&amp;D&amp;T&amp;C&amp;"-,Italic"&amp;10&amp;KFF0000&amp;Z&amp;F&amp;D&amp;T</oddHeader>
      </headerFooter>
    </customSheetView>
    <customSheetView guid="{CD5B3175-8D09-4DDA-A5F5-75BB3CA1F1AF}" scale="59" showPageBreaks="1" fitToPage="1" hiddenRows="1" view="pageLayout">
      <selection activeCell="U17" sqref="U17"/>
      <pageMargins left="0.7" right="0.7" top="0.75" bottom="0.75" header="7.4479166666666666E-2" footer="0.3"/>
      <pageSetup paperSize="8" scale="65" orientation="landscape" r:id="rId2"/>
      <headerFooter>
        <oddHeader>&amp;L&amp;Z&amp;F&amp;D&amp;T&amp;C&amp;"-,Italic"&amp;10&amp;KFF0000&amp;Z&amp;F&amp;D&amp;T</oddHeader>
      </headerFooter>
    </customSheetView>
  </customSheetViews>
  <mergeCells count="10">
    <mergeCell ref="C8:D8"/>
    <mergeCell ref="F8:G8"/>
    <mergeCell ref="I8:J8"/>
    <mergeCell ref="L8:M8"/>
    <mergeCell ref="T39:V39"/>
    <mergeCell ref="I6:M6"/>
    <mergeCell ref="Q67:W67"/>
    <mergeCell ref="O67:P67"/>
    <mergeCell ref="O49:Q49"/>
    <mergeCell ref="O66:P66"/>
  </mergeCells>
  <pageMargins left="0.7" right="0.7" top="0.75" bottom="0.75" header="7.4479166666666666E-2" footer="0.3"/>
  <pageSetup paperSize="8" scale="65" orientation="landscape" r:id="rId3"/>
  <headerFooter>
    <oddHeader>&amp;L&amp;Z&amp;F&amp;D&amp;T&amp;C&amp;"-,Italic"&amp;10&amp;KFF0000&amp;Z&amp;F&amp;D&amp;T</oddHeader>
  </headerFooter>
  <ignoredErrors>
    <ignoredError sqref="H9:H11 H12:H18 E9" numberStoredAsText="1"/>
  </ignoredErrors>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7"/>
  <sheetViews>
    <sheetView zoomScale="50" zoomScaleNormal="50" workbookViewId="0">
      <selection sqref="A1:XFD1048576"/>
    </sheetView>
  </sheetViews>
  <sheetFormatPr defaultRowHeight="14.5"/>
  <cols>
    <col min="10" max="10" width="9.1796875" style="55"/>
    <col min="11" max="11" width="26.7265625" customWidth="1"/>
    <col min="12" max="12" width="16.54296875" customWidth="1"/>
    <col min="13" max="13" width="24.7265625" customWidth="1"/>
    <col min="14" max="14" width="21.81640625" customWidth="1"/>
    <col min="15" max="15" width="21" customWidth="1"/>
  </cols>
  <sheetData>
    <row r="1" spans="2:23" ht="28">
      <c r="C1" s="297" t="s">
        <v>809</v>
      </c>
    </row>
    <row r="2" spans="2:23" ht="24.5">
      <c r="B2" s="401"/>
      <c r="C2" s="402" t="s">
        <v>723</v>
      </c>
      <c r="D2" s="402"/>
      <c r="E2" s="402"/>
      <c r="F2" s="401"/>
      <c r="G2" s="403" t="s">
        <v>761</v>
      </c>
    </row>
    <row r="3" spans="2:23" ht="15.75" customHeight="1"/>
    <row r="4" spans="2:23" ht="15.75" customHeight="1">
      <c r="K4" s="357"/>
    </row>
    <row r="5" spans="2:23" ht="15.75" customHeight="1"/>
    <row r="6" spans="2:23" ht="15.75" customHeight="1">
      <c r="K6" s="341" t="s">
        <v>752</v>
      </c>
    </row>
    <row r="7" spans="2:23" ht="15.75" customHeight="1">
      <c r="K7" s="342" t="s">
        <v>755</v>
      </c>
    </row>
    <row r="8" spans="2:23" ht="15.75" customHeight="1">
      <c r="K8" s="342" t="s">
        <v>756</v>
      </c>
    </row>
    <row r="9" spans="2:23">
      <c r="K9" s="357" t="s">
        <v>751</v>
      </c>
    </row>
    <row r="10" spans="2:23" ht="15" thickBot="1"/>
    <row r="11" spans="2:23" ht="15" customHeight="1" thickBot="1">
      <c r="K11" s="416" t="s">
        <v>757</v>
      </c>
      <c r="L11" s="417"/>
      <c r="M11" s="417"/>
      <c r="N11" s="417"/>
      <c r="O11" s="417"/>
      <c r="P11" s="339"/>
      <c r="Q11" s="339"/>
      <c r="R11" s="339"/>
      <c r="S11" s="339"/>
      <c r="T11" s="339"/>
      <c r="U11" s="339"/>
      <c r="V11" s="339"/>
      <c r="W11" s="339"/>
    </row>
    <row r="12" spans="2:23" ht="48" customHeight="1">
      <c r="K12" s="353"/>
      <c r="L12" s="353"/>
      <c r="M12" s="415" t="s">
        <v>818</v>
      </c>
      <c r="N12" s="415" t="s">
        <v>819</v>
      </c>
      <c r="O12" s="415" t="s">
        <v>820</v>
      </c>
      <c r="P12" s="339"/>
      <c r="Q12" s="339"/>
      <c r="R12" s="339"/>
      <c r="S12" s="339"/>
      <c r="T12" s="339"/>
      <c r="U12" s="339"/>
      <c r="V12" s="339"/>
      <c r="W12" s="339"/>
    </row>
    <row r="13" spans="2:23">
      <c r="K13" s="343" t="s">
        <v>724</v>
      </c>
      <c r="L13" s="349" t="s">
        <v>725</v>
      </c>
      <c r="M13" s="337"/>
      <c r="N13" s="337"/>
      <c r="O13" s="337"/>
      <c r="P13" s="339"/>
      <c r="Q13" s="339"/>
      <c r="R13" s="339"/>
      <c r="S13" s="339"/>
      <c r="T13" s="339"/>
      <c r="U13" s="339"/>
      <c r="V13" s="339"/>
      <c r="W13" s="339"/>
    </row>
    <row r="14" spans="2:23">
      <c r="J14" s="404">
        <v>1</v>
      </c>
      <c r="K14" s="339" t="s">
        <v>726</v>
      </c>
      <c r="L14" s="346">
        <v>2013</v>
      </c>
      <c r="M14" s="355" t="s">
        <v>749</v>
      </c>
      <c r="N14" s="355" t="s">
        <v>749</v>
      </c>
      <c r="O14" s="355" t="s">
        <v>749</v>
      </c>
      <c r="P14" s="339"/>
      <c r="Q14" s="339"/>
      <c r="R14" s="339"/>
      <c r="S14" s="339"/>
      <c r="T14" s="339"/>
      <c r="U14" s="339"/>
      <c r="V14" s="339"/>
      <c r="W14" s="339"/>
    </row>
    <row r="15" spans="2:23">
      <c r="J15" s="404">
        <v>2</v>
      </c>
      <c r="K15" s="339" t="s">
        <v>727</v>
      </c>
      <c r="L15" s="346">
        <v>2009</v>
      </c>
      <c r="M15" s="355" t="s">
        <v>749</v>
      </c>
      <c r="N15" s="355" t="s">
        <v>749</v>
      </c>
      <c r="O15" s="355" t="s">
        <v>749</v>
      </c>
      <c r="P15" s="339"/>
      <c r="Q15" s="339"/>
      <c r="R15" s="339"/>
      <c r="S15" s="339"/>
      <c r="T15" s="339"/>
      <c r="U15" s="339"/>
      <c r="V15" s="339"/>
      <c r="W15" s="339"/>
    </row>
    <row r="16" spans="2:23">
      <c r="J16" s="404">
        <v>3</v>
      </c>
      <c r="K16" s="339" t="s">
        <v>728</v>
      </c>
      <c r="L16" s="346">
        <v>2015</v>
      </c>
      <c r="M16" s="355" t="s">
        <v>749</v>
      </c>
      <c r="N16" s="355" t="s">
        <v>749</v>
      </c>
      <c r="O16" s="355" t="s">
        <v>749</v>
      </c>
      <c r="P16" s="339"/>
      <c r="Q16" s="339"/>
      <c r="R16" s="339"/>
      <c r="S16" s="339"/>
      <c r="T16" s="339"/>
      <c r="U16" s="339"/>
      <c r="V16" s="339"/>
      <c r="W16" s="339"/>
    </row>
    <row r="17" spans="10:23">
      <c r="J17" s="404">
        <v>4</v>
      </c>
      <c r="K17" s="339" t="s">
        <v>729</v>
      </c>
      <c r="L17" s="346">
        <v>2012</v>
      </c>
      <c r="M17" s="346" t="s">
        <v>758</v>
      </c>
      <c r="N17" s="346" t="s">
        <v>759</v>
      </c>
      <c r="O17" s="346" t="s">
        <v>760</v>
      </c>
      <c r="P17" s="339"/>
      <c r="Q17" s="339"/>
      <c r="R17" s="339"/>
      <c r="S17" s="339"/>
      <c r="T17" s="339"/>
      <c r="U17" s="339"/>
      <c r="V17" s="339"/>
      <c r="W17" s="339"/>
    </row>
    <row r="18" spans="10:23">
      <c r="J18" s="404">
        <v>5</v>
      </c>
      <c r="K18" s="339" t="s">
        <v>730</v>
      </c>
      <c r="L18" s="346">
        <v>2011</v>
      </c>
      <c r="M18" s="346" t="s">
        <v>759</v>
      </c>
      <c r="N18" s="346" t="s">
        <v>762</v>
      </c>
      <c r="O18" s="346" t="s">
        <v>758</v>
      </c>
      <c r="P18" s="339"/>
      <c r="Q18" s="339"/>
      <c r="R18" s="339"/>
      <c r="S18" s="339"/>
      <c r="T18" s="339"/>
      <c r="U18" s="339"/>
      <c r="V18" s="339"/>
      <c r="W18" s="339"/>
    </row>
    <row r="19" spans="10:23">
      <c r="J19" s="404">
        <v>6</v>
      </c>
      <c r="K19" s="339" t="s">
        <v>731</v>
      </c>
      <c r="L19" s="346">
        <v>2013</v>
      </c>
      <c r="M19" s="346" t="s">
        <v>762</v>
      </c>
      <c r="N19" s="346" t="s">
        <v>763</v>
      </c>
      <c r="O19" s="346" t="s">
        <v>759</v>
      </c>
      <c r="P19" s="339"/>
      <c r="Q19" s="339"/>
      <c r="R19" s="339"/>
      <c r="S19" s="339"/>
      <c r="T19" s="339"/>
      <c r="U19" s="339"/>
      <c r="V19" s="339"/>
      <c r="W19" s="339"/>
    </row>
    <row r="20" spans="10:23">
      <c r="J20" s="404"/>
      <c r="K20" s="338" t="s">
        <v>724</v>
      </c>
      <c r="L20" s="350" t="s">
        <v>732</v>
      </c>
      <c r="M20" s="350"/>
      <c r="N20" s="350"/>
      <c r="O20" s="350"/>
      <c r="P20" s="339"/>
      <c r="Q20" s="339"/>
      <c r="R20" s="339"/>
      <c r="S20" s="339"/>
      <c r="T20" s="339"/>
      <c r="U20" s="339"/>
      <c r="V20" s="339"/>
      <c r="W20" s="339"/>
    </row>
    <row r="21" spans="10:23">
      <c r="J21" s="404">
        <v>7</v>
      </c>
      <c r="K21" s="339" t="s">
        <v>733</v>
      </c>
      <c r="L21" s="347">
        <v>2015</v>
      </c>
      <c r="M21" s="346" t="s">
        <v>759</v>
      </c>
      <c r="N21" s="346" t="s">
        <v>764</v>
      </c>
      <c r="O21" s="346" t="s">
        <v>760</v>
      </c>
      <c r="P21" s="339"/>
      <c r="Q21" s="339"/>
      <c r="R21" s="339"/>
      <c r="S21" s="339"/>
      <c r="T21" s="339"/>
      <c r="U21" s="339"/>
      <c r="V21" s="339"/>
      <c r="W21" s="339"/>
    </row>
    <row r="22" spans="10:23">
      <c r="J22" s="404">
        <v>8</v>
      </c>
      <c r="K22" s="339" t="s">
        <v>734</v>
      </c>
      <c r="L22" s="347">
        <v>2016</v>
      </c>
      <c r="M22" s="346" t="s">
        <v>765</v>
      </c>
      <c r="N22" s="346" t="s">
        <v>765</v>
      </c>
      <c r="O22" s="346" t="s">
        <v>765</v>
      </c>
      <c r="P22" s="339" t="s">
        <v>806</v>
      </c>
      <c r="Q22" s="339"/>
      <c r="R22" s="339"/>
      <c r="S22" s="339"/>
      <c r="T22" s="339"/>
      <c r="U22" s="339"/>
      <c r="V22" s="339"/>
      <c r="W22" s="339"/>
    </row>
    <row r="23" spans="10:23">
      <c r="J23" s="404">
        <v>9</v>
      </c>
      <c r="K23" s="339" t="s">
        <v>735</v>
      </c>
      <c r="L23" s="347">
        <v>2014</v>
      </c>
      <c r="M23" s="346" t="s">
        <v>764</v>
      </c>
      <c r="N23" s="346" t="s">
        <v>759</v>
      </c>
      <c r="O23" s="346" t="s">
        <v>762</v>
      </c>
      <c r="P23" s="339"/>
      <c r="Q23" s="339"/>
      <c r="R23" s="339"/>
      <c r="S23" s="339"/>
      <c r="T23" s="339"/>
      <c r="U23" s="339"/>
      <c r="V23" s="339"/>
      <c r="W23" s="339"/>
    </row>
    <row r="24" spans="10:23">
      <c r="J24" s="404">
        <v>10</v>
      </c>
      <c r="K24" s="339" t="s">
        <v>736</v>
      </c>
      <c r="L24" s="347">
        <v>2010</v>
      </c>
      <c r="M24" s="346" t="s">
        <v>759</v>
      </c>
      <c r="N24" s="346" t="s">
        <v>760</v>
      </c>
      <c r="O24" s="346" t="s">
        <v>760</v>
      </c>
      <c r="P24" s="339"/>
      <c r="Q24" s="339"/>
      <c r="R24" s="339"/>
      <c r="S24" s="339"/>
      <c r="T24" s="339"/>
      <c r="U24" s="339"/>
      <c r="V24" s="339"/>
      <c r="W24" s="339"/>
    </row>
    <row r="25" spans="10:23">
      <c r="J25" s="404"/>
      <c r="K25" s="338" t="s">
        <v>737</v>
      </c>
      <c r="L25" s="350" t="s">
        <v>738</v>
      </c>
      <c r="M25" s="351"/>
      <c r="N25" s="351"/>
      <c r="O25" s="351"/>
      <c r="P25" s="339"/>
      <c r="Q25" s="339"/>
      <c r="R25" s="339"/>
      <c r="S25" s="339"/>
      <c r="T25" s="339"/>
      <c r="U25" s="339"/>
      <c r="V25" s="339"/>
      <c r="W25" s="339"/>
    </row>
    <row r="26" spans="10:23">
      <c r="J26" s="404">
        <v>11</v>
      </c>
      <c r="K26" s="354" t="s">
        <v>739</v>
      </c>
      <c r="L26" s="667" t="s">
        <v>753</v>
      </c>
      <c r="M26" s="667"/>
      <c r="N26" s="667"/>
      <c r="O26" s="667"/>
      <c r="P26" s="339"/>
      <c r="Q26" s="339"/>
      <c r="R26" s="339"/>
      <c r="S26" s="339"/>
      <c r="T26" s="339"/>
      <c r="U26" s="339"/>
      <c r="V26" s="339"/>
      <c r="W26" s="339"/>
    </row>
    <row r="27" spans="10:23">
      <c r="J27" s="404">
        <v>12</v>
      </c>
      <c r="K27" s="339" t="s">
        <v>740</v>
      </c>
      <c r="L27" s="346">
        <v>2013</v>
      </c>
      <c r="M27" s="355" t="s">
        <v>749</v>
      </c>
      <c r="N27" s="355" t="s">
        <v>749</v>
      </c>
      <c r="O27" s="355" t="s">
        <v>749</v>
      </c>
      <c r="P27" s="339"/>
      <c r="Q27" s="339"/>
      <c r="R27" s="339"/>
      <c r="S27" s="339"/>
      <c r="T27" s="339"/>
      <c r="U27" s="339"/>
      <c r="V27" s="339"/>
      <c r="W27" s="339"/>
    </row>
    <row r="28" spans="10:23">
      <c r="J28" s="404">
        <v>13</v>
      </c>
      <c r="K28" s="339" t="s">
        <v>741</v>
      </c>
      <c r="L28" s="340"/>
      <c r="M28" s="355" t="s">
        <v>749</v>
      </c>
      <c r="N28" s="355" t="s">
        <v>749</v>
      </c>
      <c r="O28" s="355" t="s">
        <v>749</v>
      </c>
      <c r="P28" s="339"/>
      <c r="Q28" s="339"/>
      <c r="R28" s="339"/>
      <c r="S28" s="339"/>
      <c r="T28" s="339"/>
      <c r="U28" s="339"/>
      <c r="V28" s="339"/>
      <c r="W28" s="339"/>
    </row>
    <row r="29" spans="10:23">
      <c r="J29" s="404">
        <v>14</v>
      </c>
      <c r="K29" s="339" t="s">
        <v>742</v>
      </c>
      <c r="L29" s="346" t="s">
        <v>750</v>
      </c>
      <c r="M29" s="355" t="s">
        <v>749</v>
      </c>
      <c r="N29" s="355" t="s">
        <v>749</v>
      </c>
      <c r="O29" s="355" t="s">
        <v>749</v>
      </c>
      <c r="P29" s="339"/>
      <c r="Q29" s="339"/>
      <c r="R29" s="339"/>
      <c r="S29" s="339"/>
      <c r="T29" s="339"/>
      <c r="U29" s="339"/>
      <c r="V29" s="339"/>
      <c r="W29" s="339"/>
    </row>
    <row r="30" spans="10:23">
      <c r="J30" s="404">
        <v>15</v>
      </c>
      <c r="K30" s="339" t="s">
        <v>743</v>
      </c>
      <c r="L30" s="340"/>
      <c r="M30" s="355" t="s">
        <v>749</v>
      </c>
      <c r="N30" s="355" t="s">
        <v>749</v>
      </c>
      <c r="O30" s="355" t="s">
        <v>749</v>
      </c>
      <c r="P30" s="339"/>
      <c r="Q30" s="339"/>
      <c r="R30" s="339"/>
      <c r="S30" s="339"/>
      <c r="T30" s="339"/>
      <c r="U30" s="339"/>
      <c r="V30" s="339"/>
      <c r="W30" s="339"/>
    </row>
    <row r="31" spans="10:23">
      <c r="J31" s="404">
        <v>16</v>
      </c>
      <c r="K31" s="339" t="s">
        <v>744</v>
      </c>
      <c r="L31" s="340"/>
      <c r="M31" s="355" t="s">
        <v>749</v>
      </c>
      <c r="N31" s="355" t="s">
        <v>749</v>
      </c>
      <c r="O31" s="355" t="s">
        <v>749</v>
      </c>
      <c r="P31" s="339"/>
      <c r="Q31" s="339"/>
      <c r="R31" s="339"/>
      <c r="S31" s="339"/>
      <c r="T31" s="339"/>
      <c r="U31" s="339"/>
      <c r="V31" s="339"/>
      <c r="W31" s="339"/>
    </row>
    <row r="32" spans="10:23" s="11" customFormat="1">
      <c r="J32" s="404">
        <v>17</v>
      </c>
      <c r="K32" s="352" t="s">
        <v>745</v>
      </c>
      <c r="L32" s="668" t="s">
        <v>753</v>
      </c>
      <c r="M32" s="668"/>
      <c r="N32" s="668"/>
      <c r="O32" s="668"/>
      <c r="P32" s="345"/>
      <c r="Q32" s="345"/>
      <c r="R32" s="345"/>
      <c r="S32" s="345"/>
      <c r="T32" s="345"/>
      <c r="U32" s="345"/>
      <c r="V32" s="345"/>
      <c r="W32" s="345"/>
    </row>
    <row r="33" spans="10:23" s="11" customFormat="1">
      <c r="J33" s="404">
        <v>18</v>
      </c>
      <c r="K33" s="345" t="s">
        <v>746</v>
      </c>
      <c r="L33" s="348">
        <v>2012</v>
      </c>
      <c r="M33" s="346" t="s">
        <v>766</v>
      </c>
      <c r="N33" s="346" t="s">
        <v>767</v>
      </c>
      <c r="O33" s="346" t="s">
        <v>764</v>
      </c>
      <c r="P33" s="346"/>
      <c r="Q33" s="345"/>
      <c r="R33" s="345"/>
      <c r="S33" s="345"/>
      <c r="T33" s="345"/>
      <c r="U33" s="345"/>
      <c r="V33" s="345"/>
      <c r="W33" s="345"/>
    </row>
    <row r="34" spans="10:23" s="11" customFormat="1">
      <c r="J34" s="404">
        <v>19</v>
      </c>
      <c r="K34" s="352" t="s">
        <v>747</v>
      </c>
      <c r="L34" s="668" t="s">
        <v>753</v>
      </c>
      <c r="M34" s="668"/>
      <c r="N34" s="668"/>
      <c r="O34" s="668"/>
      <c r="P34" s="345"/>
      <c r="Q34" s="345"/>
      <c r="R34" s="345"/>
      <c r="S34" s="345"/>
      <c r="T34" s="345"/>
      <c r="U34" s="345"/>
      <c r="V34" s="345"/>
      <c r="W34" s="345"/>
    </row>
    <row r="35" spans="10:23" s="11" customFormat="1">
      <c r="J35" s="404">
        <v>20</v>
      </c>
      <c r="K35" s="352" t="s">
        <v>748</v>
      </c>
      <c r="L35" s="668" t="s">
        <v>754</v>
      </c>
      <c r="M35" s="668"/>
      <c r="N35" s="668"/>
      <c r="O35" s="668"/>
      <c r="P35" s="345"/>
      <c r="Q35" s="345"/>
      <c r="R35" s="345"/>
      <c r="S35" s="345"/>
      <c r="T35" s="345"/>
      <c r="U35" s="345"/>
      <c r="V35" s="345"/>
      <c r="W35" s="345"/>
    </row>
    <row r="36" spans="10:23" s="11" customFormat="1">
      <c r="J36" s="344"/>
      <c r="K36" s="345"/>
      <c r="L36" s="345"/>
      <c r="M36" s="345"/>
      <c r="N36" s="345"/>
      <c r="O36" s="345"/>
      <c r="P36" s="345"/>
      <c r="Q36" s="345"/>
      <c r="R36" s="345"/>
      <c r="S36" s="345"/>
      <c r="T36" s="345"/>
      <c r="U36" s="345"/>
      <c r="V36" s="345"/>
      <c r="W36" s="345"/>
    </row>
    <row r="37" spans="10:23">
      <c r="K37" s="339"/>
      <c r="L37" s="339"/>
      <c r="M37" s="339"/>
      <c r="N37" s="339"/>
      <c r="O37" s="339"/>
      <c r="P37" s="339"/>
      <c r="Q37" s="339"/>
      <c r="R37" s="339"/>
      <c r="S37" s="339"/>
      <c r="T37" s="339"/>
      <c r="U37" s="339"/>
      <c r="V37" s="339"/>
      <c r="W37" s="339"/>
    </row>
  </sheetData>
  <sheetProtection algorithmName="SHA-512" hashValue="/D/C0kQjgjzGP+T1JvFCWchsHmEh7CFJdoJBCkMQ75LFiqZRnrGqoW/zQm/p02VZfiRfsg/R0RjVRYj7Qq0iKw==" saltValue="1hQCDYXOTTRMYO4JZ4jCuw==" spinCount="100000" sheet="1" objects="1" scenarios="1" selectLockedCells="1" selectUnlockedCells="1"/>
  <customSheetViews>
    <customSheetView guid="{2F72B26B-A174-4BD7-8675-EA9925E43EF5}" topLeftCell="I1">
      <selection activeCell="L40" sqref="L40"/>
      <pageMargins left="0.7" right="0.7" top="0.75" bottom="0.75" header="0.3" footer="0.3"/>
    </customSheetView>
    <customSheetView guid="{CD5B3175-8D09-4DDA-A5F5-75BB3CA1F1AF}">
      <selection activeCell="R8" sqref="R8"/>
      <pageMargins left="0.7" right="0.7" top="0.75" bottom="0.75" header="0.3" footer="0.3"/>
    </customSheetView>
  </customSheetViews>
  <mergeCells count="4">
    <mergeCell ref="L26:O26"/>
    <mergeCell ref="L32:O32"/>
    <mergeCell ref="L34:O34"/>
    <mergeCell ref="L35:O35"/>
  </mergeCells>
  <hyperlinks>
    <hyperlink ref="K9"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20" sqref="F20"/>
    </sheetView>
  </sheetViews>
  <sheetFormatPr defaultRowHeight="14.5"/>
  <cols>
    <col min="1" max="1" width="24" customWidth="1"/>
    <col min="2" max="2" width="8.7265625" bestFit="1" customWidth="1"/>
    <col min="3" max="3" width="24.7265625" customWidth="1"/>
    <col min="4" max="4" width="15.7265625" bestFit="1" customWidth="1"/>
    <col min="5" max="5" width="16" bestFit="1" customWidth="1"/>
    <col min="6" max="6" width="14.26953125" bestFit="1" customWidth="1"/>
  </cols>
  <sheetData>
    <row r="1" spans="1:7" ht="22.5" customHeight="1">
      <c r="A1" s="52" t="s">
        <v>676</v>
      </c>
      <c r="B1" s="52" t="s">
        <v>677</v>
      </c>
      <c r="D1" s="301" t="s">
        <v>681</v>
      </c>
      <c r="E1" s="301" t="s">
        <v>682</v>
      </c>
      <c r="F1" s="301" t="s">
        <v>683</v>
      </c>
    </row>
    <row r="2" spans="1:7" ht="15.5">
      <c r="A2" t="s">
        <v>7</v>
      </c>
      <c r="B2" s="302">
        <v>42916</v>
      </c>
      <c r="C2" s="306" t="s">
        <v>679</v>
      </c>
      <c r="D2" s="303">
        <f>10/28</f>
        <v>0.35714285714285715</v>
      </c>
      <c r="E2" s="303">
        <f>10/28</f>
        <v>0.35714285714285715</v>
      </c>
      <c r="F2" s="303">
        <f>8/28</f>
        <v>0.2857142857142857</v>
      </c>
      <c r="G2" s="304">
        <f>SUM(D2:F2)</f>
        <v>1</v>
      </c>
    </row>
    <row r="3" spans="1:7" ht="15.5">
      <c r="A3" t="s">
        <v>19</v>
      </c>
      <c r="B3" s="302">
        <v>42916</v>
      </c>
      <c r="D3" s="301" t="s">
        <v>684</v>
      </c>
      <c r="E3" s="301" t="s">
        <v>682</v>
      </c>
      <c r="F3" s="301" t="s">
        <v>685</v>
      </c>
    </row>
    <row r="4" spans="1:7" ht="15.5">
      <c r="A4" t="s">
        <v>675</v>
      </c>
      <c r="B4" s="302">
        <v>42916</v>
      </c>
      <c r="C4" s="306" t="s">
        <v>35</v>
      </c>
      <c r="D4" s="303">
        <f>4/20</f>
        <v>0.2</v>
      </c>
      <c r="E4" s="303">
        <f>10/20</f>
        <v>0.5</v>
      </c>
      <c r="F4" s="303">
        <f>6/20</f>
        <v>0.3</v>
      </c>
    </row>
    <row r="5" spans="1:7" ht="15.5">
      <c r="A5" t="s">
        <v>22</v>
      </c>
      <c r="B5" s="302">
        <v>42916</v>
      </c>
      <c r="C5" s="307" t="s">
        <v>686</v>
      </c>
      <c r="D5">
        <v>0</v>
      </c>
      <c r="E5">
        <v>10</v>
      </c>
    </row>
    <row r="6" spans="1:7" ht="15.5">
      <c r="A6" s="36" t="s">
        <v>142</v>
      </c>
      <c r="B6" s="305">
        <v>42916</v>
      </c>
      <c r="C6" s="307" t="s">
        <v>687</v>
      </c>
      <c r="D6">
        <v>4</v>
      </c>
    </row>
    <row r="7" spans="1:7" ht="15.5">
      <c r="A7" s="36" t="s">
        <v>143</v>
      </c>
      <c r="B7" s="305">
        <v>42916</v>
      </c>
    </row>
    <row r="8" spans="1:7" ht="15.5">
      <c r="A8" s="36" t="s">
        <v>128</v>
      </c>
      <c r="B8" s="305">
        <v>42916</v>
      </c>
      <c r="C8" s="1"/>
      <c r="D8" s="116" t="s">
        <v>686</v>
      </c>
      <c r="E8" s="116" t="s">
        <v>688</v>
      </c>
    </row>
    <row r="9" spans="1:7" ht="15.5">
      <c r="A9" s="36" t="s">
        <v>127</v>
      </c>
      <c r="B9" s="305">
        <v>42916</v>
      </c>
      <c r="C9" s="308">
        <v>42916</v>
      </c>
      <c r="D9" s="1">
        <v>4</v>
      </c>
      <c r="E9" s="1" t="s">
        <v>686</v>
      </c>
    </row>
    <row r="10" spans="1:7" ht="15.5">
      <c r="A10" s="36" t="s">
        <v>144</v>
      </c>
      <c r="B10" s="305">
        <v>42916</v>
      </c>
      <c r="C10" s="308">
        <v>43008</v>
      </c>
      <c r="D10" s="1">
        <v>10</v>
      </c>
      <c r="E10" s="1" t="s">
        <v>689</v>
      </c>
    </row>
    <row r="11" spans="1:7" ht="15.5">
      <c r="A11" s="36" t="s">
        <v>20</v>
      </c>
      <c r="B11" s="305">
        <v>42916</v>
      </c>
      <c r="C11" s="308">
        <v>43100</v>
      </c>
      <c r="D11" s="1">
        <v>6</v>
      </c>
      <c r="E11" s="1" t="s">
        <v>686</v>
      </c>
    </row>
    <row r="12" spans="1:7" ht="15.5">
      <c r="A12" t="s">
        <v>60</v>
      </c>
      <c r="B12" s="302">
        <v>43008</v>
      </c>
    </row>
    <row r="13" spans="1:7" ht="15.5">
      <c r="A13" t="s">
        <v>62</v>
      </c>
      <c r="B13" s="302">
        <v>43008</v>
      </c>
      <c r="C13" s="17"/>
    </row>
    <row r="14" spans="1:7" ht="15.5">
      <c r="A14" t="s">
        <v>10</v>
      </c>
      <c r="B14" s="302">
        <v>43008</v>
      </c>
    </row>
    <row r="15" spans="1:7" ht="15.5">
      <c r="A15" t="s">
        <v>11</v>
      </c>
      <c r="B15" s="302">
        <v>43008</v>
      </c>
    </row>
    <row r="16" spans="1:7" ht="15.5">
      <c r="A16" t="s">
        <v>66</v>
      </c>
      <c r="B16" s="302">
        <v>43008</v>
      </c>
    </row>
    <row r="17" spans="1:2" ht="15.5">
      <c r="A17" t="s">
        <v>65</v>
      </c>
      <c r="B17" s="302">
        <v>43008</v>
      </c>
    </row>
    <row r="18" spans="1:2" ht="15.5">
      <c r="A18" t="s">
        <v>64</v>
      </c>
      <c r="B18" s="302">
        <v>43008</v>
      </c>
    </row>
    <row r="19" spans="1:2" ht="15.5">
      <c r="A19" t="s">
        <v>16</v>
      </c>
      <c r="B19" s="302">
        <v>43008</v>
      </c>
    </row>
    <row r="20" spans="1:2" ht="15.5">
      <c r="A20" t="s">
        <v>17</v>
      </c>
      <c r="B20" s="302">
        <v>43008</v>
      </c>
    </row>
    <row r="21" spans="1:2" ht="15.5">
      <c r="A21" t="s">
        <v>18</v>
      </c>
      <c r="B21" s="302">
        <v>43008</v>
      </c>
    </row>
    <row r="22" spans="1:2" ht="15.5">
      <c r="A22" t="s">
        <v>68</v>
      </c>
      <c r="B22" s="302">
        <v>43100</v>
      </c>
    </row>
    <row r="23" spans="1:2" ht="15.5">
      <c r="A23" t="s">
        <v>25</v>
      </c>
      <c r="B23" s="302">
        <v>43100</v>
      </c>
    </row>
    <row r="24" spans="1:2" ht="15.5">
      <c r="A24" t="s">
        <v>26</v>
      </c>
      <c r="B24" s="302">
        <v>43100</v>
      </c>
    </row>
    <row r="25" spans="1:2" ht="15.5">
      <c r="A25" t="s">
        <v>27</v>
      </c>
      <c r="B25" s="302">
        <v>43100</v>
      </c>
    </row>
    <row r="26" spans="1:2" ht="15.5">
      <c r="A26" t="s">
        <v>28</v>
      </c>
      <c r="B26" s="302">
        <v>43100</v>
      </c>
    </row>
    <row r="27" spans="1:2" ht="15.5">
      <c r="A27" t="s">
        <v>29</v>
      </c>
      <c r="B27" s="302">
        <v>43100</v>
      </c>
    </row>
    <row r="28" spans="1:2" ht="15.5">
      <c r="A28" s="36" t="s">
        <v>69</v>
      </c>
      <c r="B28" s="305">
        <v>43100</v>
      </c>
    </row>
    <row r="29" spans="1:2" ht="15.5">
      <c r="A29" s="36" t="s">
        <v>680</v>
      </c>
      <c r="B29" s="305">
        <v>43100</v>
      </c>
    </row>
    <row r="30" spans="1:2">
      <c r="A30" s="36"/>
      <c r="B30" s="36"/>
    </row>
    <row r="31" spans="1:2">
      <c r="A31" t="s">
        <v>678</v>
      </c>
      <c r="B31">
        <v>28</v>
      </c>
    </row>
  </sheetData>
  <customSheetViews>
    <customSheetView guid="{2F72B26B-A174-4BD7-8675-EA9925E43EF5}" state="hidden">
      <selection activeCell="F20" sqref="F20"/>
      <pageMargins left="0.7" right="0.7" top="0.75" bottom="0.75" header="0.3" footer="0.3"/>
      <pageSetup paperSize="9" orientation="portrait" r:id="rId1"/>
    </customSheetView>
    <customSheetView guid="{CD5B3175-8D09-4DDA-A5F5-75BB3CA1F1AF}" state="hidden">
      <selection activeCell="F20" sqref="F20"/>
      <pageMargins left="0.7" right="0.7" top="0.75" bottom="0.75" header="0.3" footer="0.3"/>
      <pageSetup paperSize="9" orientation="portrait" r:id="rId2"/>
    </customSheetView>
  </customSheetView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04"/>
  <sheetViews>
    <sheetView zoomScale="69" zoomScaleNormal="69" workbookViewId="0">
      <pane ySplit="4" topLeftCell="A5" activePane="bottomLeft" state="frozen"/>
      <selection pane="bottomLeft" sqref="A1:XFD1048576"/>
    </sheetView>
  </sheetViews>
  <sheetFormatPr defaultRowHeight="14.5"/>
  <cols>
    <col min="1" max="1" width="20.81640625" customWidth="1"/>
    <col min="2" max="2" width="9.1796875" style="1"/>
    <col min="3" max="3" width="21.54296875" customWidth="1"/>
    <col min="4" max="4" width="21.7265625" style="1" customWidth="1"/>
    <col min="5" max="11" width="24.26953125" style="116" customWidth="1"/>
    <col min="12" max="15" width="17.26953125" style="116" customWidth="1"/>
  </cols>
  <sheetData>
    <row r="1" spans="2:15" ht="24" customHeight="1">
      <c r="B1" s="297" t="s">
        <v>809</v>
      </c>
      <c r="D1"/>
      <c r="E1"/>
      <c r="F1"/>
      <c r="G1"/>
      <c r="H1"/>
      <c r="I1" s="55"/>
      <c r="J1"/>
      <c r="K1"/>
      <c r="L1"/>
      <c r="M1"/>
      <c r="N1"/>
      <c r="O1"/>
    </row>
    <row r="2" spans="2:15" ht="24" customHeight="1">
      <c r="B2" s="402" t="s">
        <v>810</v>
      </c>
      <c r="C2" s="402"/>
      <c r="D2" s="402"/>
      <c r="E2" s="401"/>
      <c r="F2" s="403"/>
      <c r="G2"/>
      <c r="H2"/>
      <c r="I2" s="646"/>
      <c r="J2" t="s">
        <v>964</v>
      </c>
      <c r="K2"/>
      <c r="L2"/>
      <c r="M2"/>
      <c r="N2"/>
      <c r="O2"/>
    </row>
    <row r="3" spans="2:15" ht="18.5">
      <c r="C3" s="371"/>
      <c r="E3" s="360"/>
    </row>
    <row r="4" spans="2:15" ht="22.5" customHeight="1">
      <c r="D4" s="2" t="s">
        <v>87</v>
      </c>
      <c r="E4" s="363">
        <v>2010</v>
      </c>
      <c r="F4" s="363">
        <v>2011</v>
      </c>
      <c r="G4" s="363">
        <v>2012</v>
      </c>
      <c r="H4" s="363">
        <v>2013</v>
      </c>
      <c r="I4" s="363">
        <v>2014</v>
      </c>
      <c r="J4" s="363">
        <v>2015</v>
      </c>
      <c r="K4" s="363">
        <v>2016</v>
      </c>
      <c r="L4" s="363">
        <v>2017</v>
      </c>
      <c r="M4" s="363">
        <v>2018</v>
      </c>
      <c r="N4" s="363">
        <v>2019</v>
      </c>
      <c r="O4" s="363">
        <v>2020</v>
      </c>
    </row>
    <row r="5" spans="2:15" ht="22.5" customHeight="1">
      <c r="B5" s="56">
        <v>1</v>
      </c>
      <c r="C5" s="320" t="s">
        <v>7</v>
      </c>
      <c r="D5" s="390" t="s">
        <v>99</v>
      </c>
      <c r="E5" s="364" t="str">
        <f>Anaysis_30JUNE!F7</f>
        <v>Qualified Opinion</v>
      </c>
      <c r="F5" s="364" t="str">
        <f>Anaysis_30JUNE!L7</f>
        <v xml:space="preserve">Qualified Opinion </v>
      </c>
      <c r="G5" s="364" t="str">
        <f>Anaysis_30JUNE!R7</f>
        <v xml:space="preserve">Qualified Opinion </v>
      </c>
      <c r="H5" s="364" t="str">
        <f>Anaysis_30JUNE!X7</f>
        <v xml:space="preserve">Qualified Opinion </v>
      </c>
      <c r="I5" s="645"/>
      <c r="J5" s="645"/>
      <c r="K5" s="645"/>
      <c r="L5" s="645"/>
      <c r="M5" s="645"/>
      <c r="N5" s="645"/>
      <c r="O5" s="645"/>
    </row>
    <row r="6" spans="2:15" ht="22.5" customHeight="1">
      <c r="B6" s="405">
        <v>2</v>
      </c>
      <c r="C6" s="320" t="s">
        <v>19</v>
      </c>
      <c r="D6" s="390" t="s">
        <v>778</v>
      </c>
      <c r="E6" s="364" t="s">
        <v>780</v>
      </c>
      <c r="F6" s="364" t="s">
        <v>780</v>
      </c>
      <c r="G6" s="364" t="s">
        <v>780</v>
      </c>
      <c r="H6" s="364" t="str">
        <f>Anaysis_30JUNE!X8</f>
        <v xml:space="preserve">Disclaimer of Opinion </v>
      </c>
      <c r="I6" s="645"/>
      <c r="J6" s="645"/>
      <c r="K6" s="645"/>
      <c r="L6" s="645"/>
      <c r="M6" s="645"/>
      <c r="N6" s="645"/>
      <c r="O6" s="645"/>
    </row>
    <row r="7" spans="2:15" ht="24">
      <c r="B7" s="405">
        <v>3</v>
      </c>
      <c r="C7" s="323" t="s">
        <v>21</v>
      </c>
      <c r="D7" s="391" t="s">
        <v>38</v>
      </c>
      <c r="E7" s="364" t="str">
        <f>Anaysis_30JUNE!F9</f>
        <v>Unqualified Opinion - Emphasis of Matter</v>
      </c>
      <c r="F7" s="364" t="str">
        <f>Anaysis_30JUNE!L9</f>
        <v>Unqualified Opinion - Emphasis of Matter</v>
      </c>
      <c r="G7" s="364" t="str">
        <f>Anaysis_30JUNE!R9</f>
        <v>Unqualified Opinion - Emphasis of Matter and Other Matter</v>
      </c>
      <c r="H7" s="364" t="str">
        <f>Anaysis_30JUNE!X9</f>
        <v>Unqualified Opinion - Emphasis of Matter and Other Matter</v>
      </c>
      <c r="I7" s="364" t="str">
        <f>Anaysis_30JUNE!AD9</f>
        <v>Unqualified Opinion - Emphasis of Matter and Other Matter</v>
      </c>
      <c r="J7" s="364" t="str">
        <f>Anaysis_30JUNE!AJ9</f>
        <v>Unqualified Opinion - Emphasis of Matter and Other Matter</v>
      </c>
      <c r="K7" s="389" t="str">
        <f>Anaysis_30JUNE!AP9</f>
        <v>Unqualified Opinion - Emphasis of Matter and Other Matter</v>
      </c>
      <c r="L7" s="364"/>
      <c r="M7" s="364"/>
      <c r="N7" s="364"/>
      <c r="O7" s="364"/>
    </row>
    <row r="8" spans="2:15" ht="22.5" customHeight="1">
      <c r="B8" s="406">
        <v>4</v>
      </c>
      <c r="C8" s="326" t="s">
        <v>22</v>
      </c>
      <c r="D8" s="392" t="s">
        <v>38</v>
      </c>
      <c r="E8" s="364" t="str">
        <f>Anaysis_30JUNE!F10</f>
        <v xml:space="preserve">Qualified Opinion </v>
      </c>
      <c r="F8" s="364" t="str">
        <f>Anaysis_30JUNE!L10</f>
        <v xml:space="preserve">Qualified Opinion </v>
      </c>
      <c r="G8" s="364" t="str">
        <f>Anaysis_30JUNE!R10</f>
        <v xml:space="preserve">Qualified Opinion </v>
      </c>
      <c r="H8" s="364" t="str">
        <f>Anaysis_30JUNE!X10</f>
        <v xml:space="preserve">Qualified Opinion </v>
      </c>
      <c r="I8" s="364" t="str">
        <f>Anaysis_30JUNE!AD10</f>
        <v xml:space="preserve">Qualified Opinion </v>
      </c>
      <c r="J8" s="364" t="str">
        <f>Anaysis_30JUNE!AJ10</f>
        <v xml:space="preserve">Qualified Opinion </v>
      </c>
      <c r="K8" s="364" t="str">
        <f>Anaysis_30JUNE!AP10</f>
        <v xml:space="preserve">Qualified Opinion </v>
      </c>
      <c r="L8" s="364"/>
      <c r="M8" s="364"/>
      <c r="N8" s="364"/>
      <c r="O8" s="364"/>
    </row>
    <row r="9" spans="2:15" ht="22.5" customHeight="1">
      <c r="B9" s="406">
        <v>5</v>
      </c>
      <c r="C9" s="329" t="s">
        <v>2</v>
      </c>
      <c r="D9" s="393" t="s">
        <v>38</v>
      </c>
      <c r="E9" s="364" t="str">
        <f>Anaysis_30JUNE!F11</f>
        <v>CFS Unqualified</v>
      </c>
      <c r="F9" s="364" t="str">
        <f>Anaysis_30JUNE!L11</f>
        <v>CFS Unqualified</v>
      </c>
      <c r="G9" s="364" t="str">
        <f>Anaysis_30JUNE!R11</f>
        <v>CFS Unqualified</v>
      </c>
      <c r="H9" s="364" t="str">
        <f>Anaysis_30JUNE!X11</f>
        <v>CFS Unqualified</v>
      </c>
      <c r="I9" s="364" t="str">
        <f>Anaysis_30JUNE!AD11</f>
        <v>CFS Unqualified</v>
      </c>
      <c r="J9" s="364" t="str">
        <f>Anaysis_30JUNE!AJ11</f>
        <v>CFS Qualified</v>
      </c>
      <c r="K9" s="364" t="str">
        <f>Anaysis_30JUNE!AP11</f>
        <v>CFS Unqualified</v>
      </c>
      <c r="L9" s="364"/>
      <c r="M9" s="364"/>
      <c r="N9" s="364"/>
      <c r="O9" s="364"/>
    </row>
    <row r="10" spans="2:15" ht="22.5" customHeight="1">
      <c r="B10" s="406">
        <v>6</v>
      </c>
      <c r="C10" s="326" t="s">
        <v>3</v>
      </c>
      <c r="D10" s="393" t="s">
        <v>38</v>
      </c>
      <c r="E10" s="364" t="str">
        <f>Anaysis_30JUNE!F14</f>
        <v>Unqualified</v>
      </c>
      <c r="F10" s="364" t="str">
        <f>Anaysis_30JUNE!L14</f>
        <v>Unqualified</v>
      </c>
      <c r="G10" s="364" t="str">
        <f>Anaysis_30JUNE!R14</f>
        <v>Unqualified</v>
      </c>
      <c r="H10" s="364" t="str">
        <f>Anaysis_30JUNE!X14</f>
        <v>Unqualified</v>
      </c>
      <c r="I10" s="364" t="str">
        <f>Anaysis_30JUNE!AD14</f>
        <v>Unqualified</v>
      </c>
      <c r="J10" s="364" t="str">
        <f>Anaysis_30JUNE!AJ14</f>
        <v>Unqualified</v>
      </c>
      <c r="K10" s="364" t="str">
        <f>Anaysis_30JUNE!AP14</f>
        <v>Unqualified</v>
      </c>
      <c r="L10" s="364"/>
      <c r="M10" s="364"/>
      <c r="N10" s="364"/>
      <c r="O10" s="364"/>
    </row>
    <row r="11" spans="2:15" ht="22.5" customHeight="1">
      <c r="B11" s="406">
        <v>7</v>
      </c>
      <c r="C11" s="326" t="s">
        <v>4</v>
      </c>
      <c r="D11" s="393" t="s">
        <v>38</v>
      </c>
      <c r="E11" s="364" t="str">
        <f>Anaysis_30JUNE!F13</f>
        <v>Qualified</v>
      </c>
      <c r="F11" s="364" t="str">
        <f>Anaysis_30JUNE!L13</f>
        <v>Qualified</v>
      </c>
      <c r="G11" s="364" t="str">
        <f>Anaysis_30JUNE!R13</f>
        <v xml:space="preserve">Qualified      </v>
      </c>
      <c r="H11" s="364" t="str">
        <f>Anaysis_30JUNE!X13</f>
        <v xml:space="preserve">Unqualified </v>
      </c>
      <c r="I11" s="364" t="str">
        <f>Anaysis_30JUNE!AD13</f>
        <v xml:space="preserve">Unqualified </v>
      </c>
      <c r="J11" s="364" t="str">
        <f>Anaysis_30JUNE!AJ13</f>
        <v xml:space="preserve">Unqualified </v>
      </c>
      <c r="K11" s="364" t="str">
        <f>Anaysis_30JUNE!AP13</f>
        <v xml:space="preserve">Unqualified </v>
      </c>
      <c r="L11" s="364"/>
      <c r="M11" s="364"/>
      <c r="N11" s="364"/>
      <c r="O11" s="364"/>
    </row>
    <row r="12" spans="2:15" ht="22.5" customHeight="1">
      <c r="B12" s="406">
        <v>8</v>
      </c>
      <c r="C12" s="326" t="s">
        <v>5</v>
      </c>
      <c r="D12" s="393" t="s">
        <v>38</v>
      </c>
      <c r="E12" s="364" t="str">
        <f>Anaysis_30JUNE!F12</f>
        <v>Unqualified</v>
      </c>
      <c r="F12" s="364" t="str">
        <f>Anaysis_30JUNE!L12</f>
        <v>Unqualified</v>
      </c>
      <c r="G12" s="364" t="str">
        <f>Anaysis_30JUNE!R12</f>
        <v>Unqualified</v>
      </c>
      <c r="H12" s="364" t="str">
        <f>Anaysis_30JUNE!X12</f>
        <v>Unqualified</v>
      </c>
      <c r="I12" s="364" t="str">
        <f>Anaysis_30JUNE!AD12</f>
        <v>Unqualified</v>
      </c>
      <c r="J12" s="364" t="str">
        <f>Anaysis_30JUNE!AJ12</f>
        <v>Unqualified</v>
      </c>
      <c r="K12" s="364" t="str">
        <f>Anaysis_30JUNE!AP12</f>
        <v>Unqualified</v>
      </c>
      <c r="L12" s="364"/>
      <c r="M12" s="364"/>
      <c r="N12" s="364"/>
      <c r="O12" s="364"/>
    </row>
    <row r="13" spans="2:15" ht="22.5" customHeight="1">
      <c r="B13" s="406">
        <v>9</v>
      </c>
      <c r="C13" s="326" t="s">
        <v>6</v>
      </c>
      <c r="D13" s="393" t="s">
        <v>38</v>
      </c>
      <c r="E13" s="364" t="str">
        <f>Anaysis_30JUNE!F15</f>
        <v>Unqualified</v>
      </c>
      <c r="F13" s="364" t="str">
        <f>Anaysis_30JUNE!L15</f>
        <v>Unqualified</v>
      </c>
      <c r="G13" s="364" t="str">
        <f>Anaysis_30JUNE!R15</f>
        <v>Unqualified</v>
      </c>
      <c r="H13" s="364" t="str">
        <f>Anaysis_30JUNE!X15</f>
        <v>Unqualified</v>
      </c>
      <c r="I13" s="364" t="str">
        <f>Anaysis_30JUNE!AD15</f>
        <v xml:space="preserve">Qualified Opinion </v>
      </c>
      <c r="J13" s="364" t="str">
        <f>Anaysis_30JUNE!AJ15</f>
        <v xml:space="preserve">Qualified Opinion </v>
      </c>
      <c r="K13" s="364" t="str">
        <f>Anaysis_30JUNE!AP15</f>
        <v xml:space="preserve">Qualified Opinion </v>
      </c>
      <c r="L13" s="364"/>
      <c r="M13" s="364"/>
      <c r="N13" s="364"/>
      <c r="O13" s="364"/>
    </row>
    <row r="14" spans="2:15" ht="58.5" customHeight="1">
      <c r="B14" s="406">
        <v>10</v>
      </c>
      <c r="C14" s="326" t="s">
        <v>20</v>
      </c>
      <c r="D14" s="392" t="s">
        <v>38</v>
      </c>
      <c r="E14" s="364" t="str">
        <f>Anaysis_30JUNE!F16</f>
        <v xml:space="preserve">Unqualified Opinion    </v>
      </c>
      <c r="F14" s="364" t="str">
        <f>Anaysis_30JUNE!L16</f>
        <v xml:space="preserve">Unmodified Opinion Emphasis of Matter </v>
      </c>
      <c r="G14" s="364" t="str">
        <f>Anaysis_30JUNE!R16</f>
        <v xml:space="preserve">Unmodified Opinion Emphasis of Matter </v>
      </c>
      <c r="H14" s="364" t="str">
        <f>Anaysis_30JUNE!X16</f>
        <v xml:space="preserve">Unqualified Opinion    </v>
      </c>
      <c r="I14" s="364" t="str">
        <f>Anaysis_30JUNE!AD16</f>
        <v xml:space="preserve">Unqualified Opinion    </v>
      </c>
      <c r="J14" s="364" t="str">
        <f>Anaysis_30JUNE!AJ16</f>
        <v xml:space="preserve">Unqualified Opinion    </v>
      </c>
      <c r="K14" s="364" t="str">
        <f>Anaysis_30JUNE!AP16</f>
        <v>Unqualified Opinion</v>
      </c>
      <c r="L14" s="364"/>
      <c r="M14" s="364"/>
      <c r="N14" s="364"/>
      <c r="O14" s="364"/>
    </row>
    <row r="15" spans="2:15" ht="22.5" customHeight="1">
      <c r="D15" s="394"/>
      <c r="E15" s="364"/>
      <c r="F15" s="364"/>
      <c r="G15" s="364"/>
      <c r="H15" s="364"/>
      <c r="I15" s="364"/>
      <c r="J15" s="364"/>
      <c r="K15" s="364"/>
      <c r="L15" s="364"/>
      <c r="M15" s="364"/>
      <c r="N15" s="364"/>
      <c r="O15" s="364"/>
    </row>
    <row r="16" spans="2:15" ht="22.5" customHeight="1">
      <c r="C16" s="2"/>
      <c r="D16" s="2" t="s">
        <v>58</v>
      </c>
      <c r="E16" s="669" t="str">
        <f>Analysis_30SEPT!B21</f>
        <v>Number of FS Opinion Qualifications / Exceptions &amp; (Percentage of Findings Repeated)</v>
      </c>
      <c r="F16" s="669"/>
      <c r="G16" s="669"/>
      <c r="H16" s="669"/>
      <c r="I16" s="669"/>
      <c r="J16" s="669"/>
      <c r="K16" s="669"/>
      <c r="L16" s="364"/>
      <c r="M16" s="364"/>
      <c r="N16" s="364"/>
      <c r="O16" s="364"/>
    </row>
    <row r="17" spans="2:15" ht="22.5" customHeight="1">
      <c r="B17" s="56" t="s">
        <v>89</v>
      </c>
      <c r="C17" s="322" t="s">
        <v>8</v>
      </c>
      <c r="D17" s="395" t="s">
        <v>15</v>
      </c>
      <c r="E17" s="364" t="str">
        <f>Analysis_30SEPT!B23</f>
        <v>7 (100%)</v>
      </c>
      <c r="F17" s="364" t="str">
        <f>Analysis_30SEPT!J23</f>
        <v>2 (100%)</v>
      </c>
      <c r="G17" s="364" t="str">
        <f>Analysis_30SEPT!R23</f>
        <v>1 (80%)</v>
      </c>
      <c r="H17" s="364" t="str">
        <f>Analysis_30SEPT!Z23</f>
        <v>1 (57%)</v>
      </c>
      <c r="I17" s="366" t="str">
        <f>Analysis_30SEPT!AH23</f>
        <v>4 (87.5%)</v>
      </c>
      <c r="J17" s="364" t="s">
        <v>794</v>
      </c>
      <c r="K17" s="364"/>
      <c r="L17" s="364"/>
      <c r="M17" s="364"/>
      <c r="N17" s="364"/>
      <c r="O17" s="364"/>
    </row>
    <row r="18" spans="2:15" ht="22.5" customHeight="1">
      <c r="B18" s="405" t="s">
        <v>90</v>
      </c>
      <c r="C18" s="323" t="s">
        <v>9</v>
      </c>
      <c r="D18" s="396" t="s">
        <v>15</v>
      </c>
      <c r="E18" s="364" t="str">
        <f>Analysis_30SEPT!B24</f>
        <v xml:space="preserve">0 (100%) </v>
      </c>
      <c r="F18" s="364" t="str">
        <f>Analysis_30SEPT!J24</f>
        <v>0 (50%)</v>
      </c>
      <c r="G18" s="364" t="str">
        <f>Analysis_30SEPT!R24</f>
        <v>0 (100%)</v>
      </c>
      <c r="H18" s="364" t="str">
        <f>Analysis_30SEPT!Z24</f>
        <v xml:space="preserve">0 (100%) </v>
      </c>
      <c r="I18" s="366" t="str">
        <f>Analysis_30SEPT!AH24</f>
        <v>0 (100%)</v>
      </c>
      <c r="J18" s="364" t="str">
        <f>Analysis_30SEPT!AP24</f>
        <v>0 (100%)</v>
      </c>
      <c r="K18" s="364">
        <f>4/9</f>
        <v>0.44444444444444442</v>
      </c>
      <c r="L18" s="364"/>
      <c r="M18" s="364"/>
      <c r="N18" s="364"/>
      <c r="O18" s="364"/>
    </row>
    <row r="19" spans="2:15" ht="22.5" customHeight="1">
      <c r="B19" s="405" t="s">
        <v>91</v>
      </c>
      <c r="C19" s="323" t="s">
        <v>10</v>
      </c>
      <c r="D19" s="396" t="s">
        <v>15</v>
      </c>
      <c r="E19" s="364" t="str">
        <f>Analysis_30SEPT!B25</f>
        <v>1 (0%)</v>
      </c>
      <c r="F19" s="364" t="str">
        <f>Analysis_30SEPT!J25</f>
        <v>1 (20%)</v>
      </c>
      <c r="G19" s="364" t="str">
        <f>Analysis_30SEPT!R25</f>
        <v>1 (50%)</v>
      </c>
      <c r="H19" s="364" t="str">
        <f>Analysis_30SEPT!Z25</f>
        <v>2 (60%)</v>
      </c>
      <c r="I19" s="366" t="str">
        <f>Analysis_30SEPT!AH25</f>
        <v>2 (100%)</v>
      </c>
      <c r="J19" s="364">
        <f>Analysis_30SEPT!AP25</f>
        <v>2</v>
      </c>
      <c r="K19" s="364"/>
      <c r="L19" s="364"/>
      <c r="M19" s="364"/>
      <c r="N19" s="364"/>
      <c r="O19" s="364"/>
    </row>
    <row r="20" spans="2:15" ht="22.5" customHeight="1">
      <c r="B20" s="406" t="s">
        <v>92</v>
      </c>
      <c r="C20" s="326" t="s">
        <v>11</v>
      </c>
      <c r="D20" s="397" t="s">
        <v>15</v>
      </c>
      <c r="E20" s="364" t="str">
        <f>Analysis_30SEPT!B26</f>
        <v>0(0%)</v>
      </c>
      <c r="F20" s="364" t="str">
        <f>Analysis_30SEPT!J26</f>
        <v xml:space="preserve">0 (100%) </v>
      </c>
      <c r="G20" s="364" t="str">
        <f>Analysis_30SEPT!R26</f>
        <v xml:space="preserve">0 (100%) </v>
      </c>
      <c r="H20" s="364" t="str">
        <f>Analysis_30SEPT!Z26</f>
        <v>0 (100%)</v>
      </c>
      <c r="I20" s="366" t="str">
        <f>Analysis_30SEPT!AH26</f>
        <v>0 (0%)</v>
      </c>
      <c r="J20" s="364" t="str">
        <f>Analysis_30SEPT!AP26</f>
        <v xml:space="preserve">0 (0%) </v>
      </c>
      <c r="K20" s="364"/>
      <c r="L20" s="364"/>
      <c r="M20" s="364"/>
      <c r="N20" s="364"/>
      <c r="O20" s="364"/>
    </row>
    <row r="21" spans="2:15" ht="22.5" customHeight="1">
      <c r="B21" s="406" t="s">
        <v>93</v>
      </c>
      <c r="C21" s="326" t="s">
        <v>12</v>
      </c>
      <c r="D21" s="397" t="s">
        <v>15</v>
      </c>
      <c r="E21" s="364" t="str">
        <f>Analysis_30SEPT!B27</f>
        <v>0 (0%)</v>
      </c>
      <c r="F21" s="364" t="str">
        <f>Analysis_30SEPT!J27</f>
        <v>0 (0%)</v>
      </c>
      <c r="G21" s="364" t="str">
        <f>Analysis_30SEPT!R27</f>
        <v>0 ( 0%)</v>
      </c>
      <c r="H21" s="364" t="str">
        <f>Analysis_30SEPT!Z27</f>
        <v>0 (0%)</v>
      </c>
      <c r="I21" s="366" t="str">
        <f>Analysis_30SEPT!AH27</f>
        <v>0 (0%)</v>
      </c>
      <c r="J21" s="364" t="str">
        <f>Analysis_30SEPT!AP27</f>
        <v>0 (0%)</v>
      </c>
      <c r="K21" s="364"/>
      <c r="L21" s="364"/>
      <c r="M21" s="364"/>
      <c r="N21" s="364"/>
      <c r="O21" s="364"/>
    </row>
    <row r="22" spans="2:15" ht="22.5" customHeight="1">
      <c r="B22" s="406" t="s">
        <v>94</v>
      </c>
      <c r="C22" s="326" t="s">
        <v>13</v>
      </c>
      <c r="D22" s="397" t="s">
        <v>15</v>
      </c>
      <c r="E22" s="364" t="str">
        <f>Analysis_30SEPT!B28</f>
        <v>0 (100%)</v>
      </c>
      <c r="F22" s="364" t="str">
        <f>Analysis_30SEPT!J28</f>
        <v>1 (100%)</v>
      </c>
      <c r="G22" s="364" t="str">
        <f>Analysis_30SEPT!R28</f>
        <v>2 (0%)</v>
      </c>
      <c r="H22" s="364" t="str">
        <f>Analysis_30SEPT!Z28</f>
        <v>2 (0%)</v>
      </c>
      <c r="I22" s="366" t="str">
        <f>Analysis_30SEPT!AH28</f>
        <v>2 (100%)</v>
      </c>
      <c r="J22" s="364" t="str">
        <f>Analysis_30SEPT!AP28</f>
        <v xml:space="preserve">2 (100%) </v>
      </c>
      <c r="K22" s="364"/>
      <c r="L22" s="367"/>
      <c r="M22" s="367"/>
      <c r="N22" s="367"/>
      <c r="O22" s="367"/>
    </row>
    <row r="23" spans="2:15" ht="22.5" customHeight="1">
      <c r="B23" s="406" t="s">
        <v>95</v>
      </c>
      <c r="C23" s="326" t="s">
        <v>14</v>
      </c>
      <c r="D23" s="397" t="s">
        <v>15</v>
      </c>
      <c r="E23" s="364" t="str">
        <f>Analysis_30SEPT!B29</f>
        <v>0 (0%)</v>
      </c>
      <c r="F23" s="364" t="str">
        <f>Analysis_30SEPT!J29</f>
        <v>0 (0%)</v>
      </c>
      <c r="G23" s="364" t="str">
        <f>Analysis_30SEPT!R29</f>
        <v>0 (100%)</v>
      </c>
      <c r="H23" s="364" t="str">
        <f>Analysis_30SEPT!Z29</f>
        <v>0 (100%)</v>
      </c>
      <c r="I23" s="366" t="str">
        <f>Analysis_30SEPT!AH29</f>
        <v>0 (33%)</v>
      </c>
      <c r="J23" s="364" t="str">
        <f>Analysis_30SEPT!AP29</f>
        <v>0 (0%)</v>
      </c>
      <c r="K23" s="364"/>
      <c r="L23" s="367"/>
      <c r="M23" s="364"/>
      <c r="N23" s="367"/>
      <c r="O23" s="367"/>
    </row>
    <row r="24" spans="2:15" ht="22.5" customHeight="1">
      <c r="B24" s="406" t="s">
        <v>96</v>
      </c>
      <c r="C24" s="326" t="s">
        <v>16</v>
      </c>
      <c r="D24" s="397" t="s">
        <v>15</v>
      </c>
      <c r="E24" s="364" t="str">
        <f>Analysis_30SEPT!B30</f>
        <v>0 (20%)</v>
      </c>
      <c r="F24" s="364" t="str">
        <f>Analysis_30SEPT!J30</f>
        <v>0 (50%)</v>
      </c>
      <c r="G24" s="364" t="str">
        <f>Analysis_30SEPT!R30</f>
        <v>0 (75%)</v>
      </c>
      <c r="H24" s="364" t="str">
        <f>Analysis_30SEPT!Z30</f>
        <v xml:space="preserve">0 (75%) </v>
      </c>
      <c r="I24" s="366" t="str">
        <f>Analysis_30SEPT!AH30</f>
        <v>0 (78%)</v>
      </c>
      <c r="J24" s="364" t="str">
        <f>Analysis_30SEPT!AP30</f>
        <v xml:space="preserve">0 (42%) </v>
      </c>
      <c r="K24" s="364"/>
      <c r="L24" s="367"/>
      <c r="M24" s="367"/>
      <c r="N24" s="367"/>
      <c r="O24" s="367"/>
    </row>
    <row r="25" spans="2:15" ht="22.5" customHeight="1">
      <c r="B25" s="406" t="s">
        <v>97</v>
      </c>
      <c r="C25" s="326" t="s">
        <v>17</v>
      </c>
      <c r="D25" s="397" t="s">
        <v>15</v>
      </c>
      <c r="E25" s="364" t="str">
        <f>Analysis_30SEPT!B31</f>
        <v>1 (100%)</v>
      </c>
      <c r="F25" s="364" t="str">
        <f>Analysis_30SEPT!J31</f>
        <v>6 (72.7%)</v>
      </c>
      <c r="G25" s="364" t="str">
        <f>Analysis_30SEPT!R31</f>
        <v>3 (72.7%)</v>
      </c>
      <c r="H25" s="364" t="str">
        <f>Analysis_30SEPT!Z31</f>
        <v>7 (100%)</v>
      </c>
      <c r="I25" s="366" t="str">
        <f>Analysis_30SEPT!AH31</f>
        <v>2 (60%)</v>
      </c>
      <c r="J25" s="364" t="str">
        <f>Analysis_30SEPT!AP31</f>
        <v>5 (85%)</v>
      </c>
      <c r="K25" s="364"/>
      <c r="L25" s="367"/>
      <c r="M25" s="364"/>
      <c r="N25" s="367"/>
      <c r="O25" s="367"/>
    </row>
    <row r="26" spans="2:15" ht="22.5" customHeight="1">
      <c r="B26" s="406" t="s">
        <v>98</v>
      </c>
      <c r="C26" s="326" t="s">
        <v>18</v>
      </c>
      <c r="D26" s="397" t="s">
        <v>15</v>
      </c>
      <c r="E26" s="364" t="str">
        <f>Analysis_30SEPT!B32</f>
        <v>0 (80%)</v>
      </c>
      <c r="F26" s="364" t="str">
        <f>Analysis_30SEPT!J32</f>
        <v>0 (80%)</v>
      </c>
      <c r="G26" s="364" t="str">
        <f>Analysis_30SEPT!R32</f>
        <v>0 (80%)</v>
      </c>
      <c r="H26" s="364" t="str">
        <f>Analysis_30SEPT!Z32</f>
        <v>0 (0%)</v>
      </c>
      <c r="I26" s="366" t="str">
        <f>Analysis_30SEPT!AH32</f>
        <v>0 (50%)</v>
      </c>
      <c r="J26" s="364" t="str">
        <f>Analysis_30SEPT!AP32</f>
        <v xml:space="preserve">0 (0%) </v>
      </c>
      <c r="K26" s="364"/>
      <c r="L26" s="367"/>
      <c r="M26" s="367"/>
      <c r="N26" s="367"/>
      <c r="O26" s="367"/>
    </row>
    <row r="27" spans="2:15" ht="22.5" customHeight="1">
      <c r="E27" s="364"/>
      <c r="F27" s="367"/>
      <c r="G27" s="367"/>
      <c r="H27" s="367"/>
      <c r="I27" s="364"/>
      <c r="J27" s="367"/>
      <c r="K27" s="367"/>
      <c r="L27" s="367"/>
      <c r="M27" s="364"/>
      <c r="N27" s="367"/>
      <c r="O27" s="367"/>
    </row>
    <row r="28" spans="2:15" ht="22.5" customHeight="1">
      <c r="B28" s="2"/>
      <c r="C28" s="2"/>
      <c r="D28" s="2" t="s">
        <v>88</v>
      </c>
      <c r="E28" s="367"/>
      <c r="F28" s="367"/>
      <c r="G28" s="367"/>
      <c r="H28" s="367"/>
      <c r="I28" s="367"/>
      <c r="J28" s="367"/>
      <c r="K28" s="367"/>
      <c r="L28" s="367"/>
      <c r="M28" s="367"/>
      <c r="N28" s="367"/>
      <c r="O28" s="367"/>
    </row>
    <row r="29" spans="2:15" ht="35.25" customHeight="1">
      <c r="B29" s="56">
        <v>21</v>
      </c>
      <c r="C29" s="320" t="s">
        <v>23</v>
      </c>
      <c r="D29" s="390" t="s">
        <v>101</v>
      </c>
      <c r="E29" s="364" t="str">
        <f>Analysis_31DEC!F7</f>
        <v>Qualifications and attention drawn to matters.</v>
      </c>
      <c r="F29" s="364" t="str">
        <f>Analysis_31DEC!L7</f>
        <v>Qualification and attention drawn to matters</v>
      </c>
      <c r="G29" s="364" t="str">
        <f>Analysis_31DEC!R7</f>
        <v>Qualifications and attention is drawn to the following matters…</v>
      </c>
      <c r="H29" s="364" t="str">
        <f>Analysis_31DEC!X7</f>
        <v>Qualification and attention drawn to matters</v>
      </c>
      <c r="I29" s="364" t="str">
        <f>Analysis_31DEC!AD7</f>
        <v>Qualification  and attention is drawn to matters</v>
      </c>
      <c r="J29" s="364"/>
      <c r="K29" s="367"/>
      <c r="L29" s="367"/>
      <c r="M29" s="364"/>
      <c r="N29" s="367"/>
      <c r="O29" s="367"/>
    </row>
    <row r="30" spans="2:15" ht="35.25" customHeight="1">
      <c r="B30" s="56">
        <v>22</v>
      </c>
      <c r="C30" s="323" t="s">
        <v>25</v>
      </c>
      <c r="D30" s="391" t="s">
        <v>101</v>
      </c>
      <c r="E30" s="364" t="s">
        <v>796</v>
      </c>
      <c r="F30" s="364" t="s">
        <v>796</v>
      </c>
      <c r="G30" s="364" t="s">
        <v>796</v>
      </c>
      <c r="H30" s="364" t="s">
        <v>796</v>
      </c>
      <c r="I30" s="364" t="s">
        <v>796</v>
      </c>
      <c r="J30" s="364" t="s">
        <v>796</v>
      </c>
      <c r="K30" s="367"/>
      <c r="L30" s="367"/>
      <c r="M30" s="364"/>
      <c r="N30" s="367"/>
      <c r="O30" s="367"/>
    </row>
    <row r="31" spans="2:15" ht="35.25" customHeight="1">
      <c r="B31" s="56">
        <v>23</v>
      </c>
      <c r="C31" s="331" t="s">
        <v>26</v>
      </c>
      <c r="D31" s="398" t="s">
        <v>31</v>
      </c>
      <c r="E31" s="364" t="s">
        <v>793</v>
      </c>
      <c r="F31" s="364" t="s">
        <v>794</v>
      </c>
      <c r="G31" s="364" t="str">
        <f>Analysis_31DEC!R9</f>
        <v>Basis for Disclaimer of Audit Opinion .  Limitation of Scope.  Disclaimer of Audit Opinion!!!</v>
      </c>
      <c r="H31" s="364"/>
      <c r="I31" s="364"/>
      <c r="J31" s="364"/>
      <c r="K31" s="367"/>
      <c r="L31" s="367"/>
      <c r="M31" s="364"/>
      <c r="N31" s="367"/>
      <c r="O31" s="367"/>
    </row>
    <row r="32" spans="2:15" ht="35.25" customHeight="1">
      <c r="B32" s="56">
        <v>24</v>
      </c>
      <c r="C32" s="331" t="s">
        <v>27</v>
      </c>
      <c r="D32" s="398" t="s">
        <v>100</v>
      </c>
      <c r="E32" s="364" t="str">
        <f>Analysis_31DEC!F10</f>
        <v>Basis for disclaimer of opinion</v>
      </c>
      <c r="F32" s="364" t="str">
        <f>Analysis_31DEC!L10</f>
        <v>Basis for disclaimer of opinion</v>
      </c>
      <c r="G32" s="364" t="str">
        <f>Analysis_31DEC!R10</f>
        <v>Basis for disclaimer of opinion</v>
      </c>
      <c r="H32" s="364" t="str">
        <f>Analysis_31DEC!X10</f>
        <v>Basis for disclaimer of opinion</v>
      </c>
      <c r="I32" s="364"/>
      <c r="J32" s="364"/>
      <c r="K32" s="367"/>
      <c r="L32" s="367"/>
      <c r="M32" s="367"/>
      <c r="N32" s="367"/>
      <c r="O32" s="367"/>
    </row>
    <row r="33" spans="2:15" ht="63.75" customHeight="1">
      <c r="B33" s="56">
        <v>25</v>
      </c>
      <c r="C33" s="326" t="s">
        <v>28</v>
      </c>
      <c r="D33" s="392" t="s">
        <v>101</v>
      </c>
      <c r="E33" s="364" t="str">
        <f>Analysis_31DEC!F11</f>
        <v xml:space="preserve">(Qualified) Disclaimer of Audit Opinion  </v>
      </c>
      <c r="F33" s="364" t="str">
        <f>Analysis_31DEC!L11</f>
        <v xml:space="preserve">(Qualified) Disclaimer of Audit Opinion  </v>
      </c>
      <c r="G33" s="364" t="str">
        <f>Analysis_31DEC!R11</f>
        <v xml:space="preserve">Basis for Disclaimer of Audit Opinon </v>
      </c>
      <c r="H33" s="364" t="str">
        <f>Analysis_31DEC!X11</f>
        <v xml:space="preserve">Basis for Disclaimer of Audit Opinion      </v>
      </c>
      <c r="I33" s="364" t="str">
        <f>Analysis_31DEC!AD11</f>
        <v xml:space="preserve">Basis for Disclaimer of Audit Opinion and Emphasis of Matter </v>
      </c>
      <c r="J33" s="364" t="str">
        <f>Analysis_31DEC!AJ11</f>
        <v xml:space="preserve">Basis for Disclaimer of Audit Opinion  and Emphasis of Matter </v>
      </c>
      <c r="K33" s="367"/>
      <c r="L33" s="367"/>
      <c r="M33" s="364"/>
      <c r="N33" s="367"/>
      <c r="O33" s="367"/>
    </row>
    <row r="34" spans="2:15" ht="35.25" customHeight="1">
      <c r="B34" s="56">
        <v>26</v>
      </c>
      <c r="C34" s="331" t="s">
        <v>29</v>
      </c>
      <c r="D34" s="398" t="s">
        <v>100</v>
      </c>
      <c r="E34" s="364" t="str">
        <f>Analysis_31DEC!F12</f>
        <v>Qualified Opinion - Disclaimer due to limitation of Scope</v>
      </c>
      <c r="F34" s="364" t="str">
        <f>Analysis_31DEC!L12</f>
        <v xml:space="preserve">Qualified Opinion: Disclaimer due to limitation of Scope </v>
      </c>
      <c r="G34" s="364" t="str">
        <f>Analysis_31DEC!R12</f>
        <v xml:space="preserve">Qualified Opinion: Disclaimer due to limitation of Scope </v>
      </c>
      <c r="H34" s="364" t="str">
        <f>Analysis_31DEC!X12</f>
        <v xml:space="preserve">Qualified Opinion: Disclaimer due to limitation of Scope </v>
      </c>
      <c r="I34" s="364"/>
      <c r="J34" s="364"/>
      <c r="K34" s="367"/>
      <c r="L34" s="367"/>
      <c r="M34" s="367"/>
      <c r="N34" s="367"/>
      <c r="O34" s="367"/>
    </row>
    <row r="35" spans="2:15" ht="22.5" customHeight="1">
      <c r="E35" s="364"/>
      <c r="F35" s="364"/>
      <c r="G35" s="364"/>
      <c r="H35" s="364"/>
      <c r="I35" s="364"/>
      <c r="J35" s="364"/>
      <c r="K35" s="361"/>
      <c r="L35" s="361"/>
      <c r="M35" s="361"/>
      <c r="N35" s="361"/>
      <c r="O35" s="361"/>
    </row>
    <row r="36" spans="2:15" ht="22.5" customHeight="1">
      <c r="B36" s="56">
        <v>2</v>
      </c>
      <c r="C36" s="368" t="s">
        <v>795</v>
      </c>
      <c r="D36" s="399"/>
      <c r="E36" s="370"/>
      <c r="F36" s="364"/>
      <c r="G36" s="364"/>
      <c r="H36" s="364"/>
      <c r="I36" s="364"/>
      <c r="J36" s="364"/>
      <c r="K36" s="361"/>
      <c r="L36" s="361"/>
      <c r="M36" s="361"/>
      <c r="N36" s="361"/>
      <c r="O36" s="361"/>
    </row>
    <row r="37" spans="2:15" ht="22.5" customHeight="1">
      <c r="E37" s="364"/>
      <c r="F37" s="364"/>
      <c r="G37" s="364"/>
      <c r="H37" s="364"/>
      <c r="I37" s="364"/>
      <c r="J37" s="364"/>
      <c r="K37" s="361"/>
      <c r="L37" s="361"/>
      <c r="M37" s="361"/>
      <c r="N37" s="361"/>
      <c r="O37" s="361"/>
    </row>
    <row r="38" spans="2:15" ht="22.5" customHeight="1">
      <c r="E38" s="361"/>
      <c r="F38" s="361"/>
      <c r="G38" s="361"/>
      <c r="H38" s="361"/>
      <c r="I38" s="361"/>
      <c r="J38" s="361"/>
      <c r="K38" s="361"/>
      <c r="L38" s="361"/>
      <c r="M38" s="361"/>
      <c r="N38" s="361"/>
      <c r="O38" s="361"/>
    </row>
    <row r="39" spans="2:15" ht="22.5" customHeight="1">
      <c r="E39" s="361"/>
      <c r="F39" s="361"/>
      <c r="G39" s="361"/>
      <c r="H39" s="361"/>
      <c r="I39" s="361"/>
      <c r="J39" s="361"/>
      <c r="K39" s="361"/>
      <c r="L39" s="361"/>
      <c r="M39" s="361"/>
      <c r="N39" s="361"/>
      <c r="O39" s="361"/>
    </row>
    <row r="40" spans="2:15" ht="22.5" customHeight="1">
      <c r="E40" s="361"/>
      <c r="F40" s="361"/>
      <c r="G40" s="361"/>
      <c r="H40" s="361"/>
      <c r="I40" s="361"/>
      <c r="J40" s="361"/>
      <c r="K40" s="361"/>
      <c r="L40" s="361"/>
      <c r="M40" s="361"/>
      <c r="N40" s="361"/>
      <c r="O40" s="361"/>
    </row>
    <row r="41" spans="2:15" ht="22.5" customHeight="1">
      <c r="E41" s="361"/>
      <c r="F41" s="361"/>
      <c r="G41" s="361"/>
      <c r="H41" s="361"/>
      <c r="I41" s="361"/>
      <c r="J41" s="361"/>
      <c r="K41" s="361"/>
      <c r="L41" s="361"/>
      <c r="M41" s="361"/>
      <c r="N41" s="361"/>
      <c r="O41" s="361"/>
    </row>
    <row r="42" spans="2:15" ht="22.5" customHeight="1">
      <c r="E42" s="361"/>
      <c r="F42" s="361"/>
      <c r="G42" s="361"/>
      <c r="H42" s="361"/>
      <c r="I42" s="361"/>
      <c r="J42" s="361"/>
      <c r="K42" s="361"/>
      <c r="L42" s="361"/>
      <c r="M42" s="361"/>
      <c r="N42" s="361"/>
      <c r="O42" s="361"/>
    </row>
    <row r="43" spans="2:15" ht="22.5" customHeight="1">
      <c r="E43" s="361"/>
      <c r="F43" s="361"/>
      <c r="G43" s="361"/>
      <c r="H43" s="361"/>
      <c r="I43" s="361"/>
      <c r="J43" s="361"/>
      <c r="K43" s="361"/>
      <c r="L43" s="361"/>
      <c r="M43" s="361"/>
      <c r="N43" s="361"/>
      <c r="O43" s="361"/>
    </row>
    <row r="44" spans="2:15" ht="22.5" customHeight="1">
      <c r="E44" s="361"/>
      <c r="F44" s="361"/>
      <c r="G44" s="361"/>
      <c r="H44" s="361"/>
      <c r="I44" s="361"/>
      <c r="J44" s="361"/>
      <c r="K44" s="361"/>
      <c r="L44" s="361"/>
      <c r="M44" s="361"/>
      <c r="N44" s="361"/>
      <c r="O44" s="361"/>
    </row>
    <row r="45" spans="2:15" ht="22.5" customHeight="1">
      <c r="E45" s="361"/>
      <c r="F45" s="361"/>
      <c r="G45" s="361"/>
      <c r="H45" s="361"/>
      <c r="I45" s="361"/>
      <c r="J45" s="361"/>
      <c r="K45" s="361"/>
      <c r="L45" s="361"/>
      <c r="M45" s="361"/>
      <c r="N45" s="361"/>
      <c r="O45" s="361"/>
    </row>
    <row r="46" spans="2:15" ht="22.5" customHeight="1">
      <c r="E46" s="361"/>
      <c r="F46" s="361"/>
      <c r="G46" s="361"/>
      <c r="H46" s="361"/>
      <c r="I46" s="361"/>
      <c r="J46" s="361"/>
      <c r="K46" s="361"/>
      <c r="L46" s="361"/>
      <c r="M46" s="361"/>
      <c r="N46" s="361"/>
      <c r="O46" s="361"/>
    </row>
    <row r="47" spans="2:15" ht="22.5" customHeight="1">
      <c r="E47" s="361"/>
      <c r="F47" s="361"/>
      <c r="G47" s="361"/>
      <c r="H47" s="361"/>
      <c r="I47" s="361"/>
      <c r="J47" s="361"/>
      <c r="K47" s="361"/>
      <c r="L47" s="361"/>
      <c r="M47" s="361"/>
      <c r="N47" s="361"/>
      <c r="O47" s="361"/>
    </row>
    <row r="48" spans="2:15" ht="22.5" customHeight="1">
      <c r="E48" s="361"/>
      <c r="F48" s="361"/>
      <c r="G48" s="361"/>
      <c r="H48" s="361"/>
      <c r="I48" s="361"/>
      <c r="J48" s="361"/>
      <c r="K48" s="361"/>
      <c r="L48" s="361"/>
      <c r="M48" s="361"/>
      <c r="N48" s="361"/>
      <c r="O48" s="361"/>
    </row>
    <row r="49" spans="5:15" ht="22.5" customHeight="1">
      <c r="E49" s="361"/>
      <c r="F49" s="361"/>
      <c r="G49" s="361"/>
      <c r="H49" s="361"/>
      <c r="I49" s="361"/>
      <c r="J49" s="361"/>
      <c r="K49" s="361"/>
      <c r="L49" s="361"/>
      <c r="M49" s="361"/>
      <c r="N49" s="361"/>
      <c r="O49" s="361"/>
    </row>
    <row r="50" spans="5:15" ht="22.5" customHeight="1">
      <c r="E50" s="361"/>
      <c r="F50" s="361"/>
      <c r="G50" s="361"/>
      <c r="H50" s="361"/>
      <c r="I50" s="361"/>
      <c r="J50" s="361"/>
      <c r="K50" s="361"/>
      <c r="L50" s="361"/>
      <c r="M50" s="361"/>
      <c r="N50" s="361"/>
      <c r="O50" s="361"/>
    </row>
    <row r="51" spans="5:15" ht="22.5" customHeight="1">
      <c r="E51" s="361"/>
      <c r="F51" s="361"/>
      <c r="G51" s="361"/>
      <c r="H51" s="361"/>
      <c r="I51" s="361"/>
      <c r="J51" s="361"/>
      <c r="K51" s="361"/>
      <c r="L51" s="361"/>
      <c r="M51" s="361"/>
      <c r="N51" s="361"/>
      <c r="O51" s="361"/>
    </row>
    <row r="52" spans="5:15" ht="22.5" customHeight="1">
      <c r="E52" s="361"/>
      <c r="F52" s="361"/>
      <c r="G52" s="361"/>
      <c r="H52" s="361"/>
      <c r="I52" s="361"/>
      <c r="J52" s="361"/>
      <c r="K52" s="361"/>
      <c r="L52" s="361"/>
      <c r="M52" s="361"/>
      <c r="N52" s="361"/>
      <c r="O52" s="361"/>
    </row>
    <row r="53" spans="5:15" ht="22.5" customHeight="1">
      <c r="E53" s="361"/>
      <c r="F53" s="361"/>
      <c r="G53" s="361"/>
      <c r="H53" s="361"/>
      <c r="I53" s="361"/>
      <c r="J53" s="361"/>
      <c r="K53" s="361"/>
      <c r="L53" s="361"/>
      <c r="M53" s="361"/>
      <c r="N53" s="361"/>
      <c r="O53" s="361"/>
    </row>
    <row r="54" spans="5:15" ht="22.5" customHeight="1">
      <c r="E54" s="361"/>
      <c r="F54" s="361"/>
      <c r="G54" s="361"/>
      <c r="H54" s="361"/>
      <c r="I54" s="361"/>
      <c r="J54" s="361"/>
      <c r="K54" s="361"/>
      <c r="L54" s="361"/>
      <c r="M54" s="361"/>
      <c r="N54" s="361"/>
      <c r="O54" s="361"/>
    </row>
    <row r="55" spans="5:15" ht="22.5" customHeight="1">
      <c r="E55" s="361"/>
      <c r="F55" s="361"/>
      <c r="G55" s="361"/>
      <c r="H55" s="361"/>
      <c r="I55" s="361"/>
      <c r="J55" s="361"/>
      <c r="K55" s="361"/>
      <c r="L55" s="361"/>
      <c r="M55" s="361"/>
      <c r="N55" s="361"/>
      <c r="O55" s="361"/>
    </row>
    <row r="56" spans="5:15" ht="22.5" customHeight="1">
      <c r="E56" s="361"/>
      <c r="F56" s="361"/>
      <c r="G56" s="361"/>
      <c r="H56" s="361"/>
      <c r="I56" s="361"/>
      <c r="J56" s="361"/>
      <c r="K56" s="361"/>
      <c r="L56" s="361"/>
      <c r="M56" s="361"/>
      <c r="N56" s="361"/>
      <c r="O56" s="361"/>
    </row>
    <row r="57" spans="5:15" ht="22.5" customHeight="1">
      <c r="E57" s="361"/>
      <c r="F57" s="361"/>
      <c r="G57" s="361"/>
      <c r="H57" s="361"/>
      <c r="I57" s="361"/>
      <c r="J57" s="361"/>
      <c r="K57" s="361"/>
      <c r="L57" s="361"/>
      <c r="M57" s="361"/>
      <c r="N57" s="361"/>
      <c r="O57" s="361"/>
    </row>
    <row r="58" spans="5:15" ht="22.5" customHeight="1">
      <c r="E58" s="361"/>
      <c r="F58" s="361"/>
      <c r="G58" s="361"/>
      <c r="H58" s="361"/>
      <c r="I58" s="361"/>
      <c r="J58" s="361"/>
      <c r="K58" s="361"/>
      <c r="L58" s="361"/>
      <c r="M58" s="361"/>
      <c r="N58" s="361"/>
      <c r="O58" s="361"/>
    </row>
    <row r="59" spans="5:15" ht="22.5" customHeight="1">
      <c r="E59" s="361"/>
      <c r="F59" s="361"/>
      <c r="G59" s="361"/>
      <c r="H59" s="361"/>
      <c r="I59" s="361"/>
      <c r="J59" s="361"/>
      <c r="K59" s="361"/>
      <c r="L59" s="361"/>
      <c r="M59" s="361"/>
      <c r="N59" s="361"/>
      <c r="O59" s="361"/>
    </row>
    <row r="60" spans="5:15" ht="22.5" customHeight="1">
      <c r="E60" s="361"/>
      <c r="F60" s="361"/>
      <c r="G60" s="361"/>
      <c r="H60" s="361"/>
      <c r="I60" s="361"/>
      <c r="J60" s="361"/>
      <c r="K60" s="361"/>
      <c r="L60" s="361"/>
      <c r="M60" s="361"/>
      <c r="N60" s="361"/>
      <c r="O60" s="361"/>
    </row>
    <row r="61" spans="5:15" ht="22.5" customHeight="1">
      <c r="E61" s="361"/>
      <c r="F61" s="361"/>
      <c r="G61" s="361"/>
      <c r="H61" s="361"/>
      <c r="I61" s="361"/>
      <c r="J61" s="361"/>
      <c r="K61" s="361"/>
      <c r="L61" s="361"/>
      <c r="M61" s="361"/>
      <c r="N61" s="361"/>
      <c r="O61" s="361"/>
    </row>
    <row r="62" spans="5:15" ht="22.5" customHeight="1">
      <c r="E62" s="361"/>
      <c r="F62" s="361"/>
      <c r="G62" s="361"/>
      <c r="H62" s="361"/>
      <c r="I62" s="361"/>
      <c r="J62" s="361"/>
      <c r="K62" s="361"/>
      <c r="L62" s="361"/>
      <c r="M62" s="361"/>
      <c r="N62" s="361"/>
      <c r="O62" s="361"/>
    </row>
    <row r="63" spans="5:15" ht="22.5" customHeight="1">
      <c r="E63" s="361"/>
      <c r="F63" s="361"/>
      <c r="G63" s="361"/>
      <c r="H63" s="361"/>
      <c r="I63" s="361"/>
      <c r="J63" s="361"/>
      <c r="K63" s="361"/>
      <c r="L63" s="361"/>
      <c r="M63" s="361"/>
      <c r="N63" s="361"/>
      <c r="O63" s="361"/>
    </row>
    <row r="64" spans="5:15" ht="22.5" customHeight="1">
      <c r="E64" s="361"/>
      <c r="F64" s="361"/>
      <c r="G64" s="361"/>
      <c r="H64" s="361"/>
      <c r="I64" s="361"/>
      <c r="J64" s="361"/>
      <c r="K64" s="361"/>
      <c r="L64" s="361"/>
      <c r="M64" s="361"/>
      <c r="N64" s="361"/>
      <c r="O64" s="361"/>
    </row>
    <row r="65" spans="5:15" ht="22.5" customHeight="1">
      <c r="E65" s="361"/>
      <c r="F65" s="361"/>
      <c r="G65" s="361"/>
      <c r="H65" s="361"/>
      <c r="I65" s="361"/>
      <c r="J65" s="361"/>
      <c r="K65" s="361"/>
      <c r="L65" s="361"/>
      <c r="M65" s="361"/>
      <c r="N65" s="361"/>
      <c r="O65" s="361"/>
    </row>
    <row r="66" spans="5:15" ht="22.5" customHeight="1">
      <c r="E66" s="361"/>
      <c r="F66" s="361"/>
      <c r="G66" s="361"/>
      <c r="H66" s="361"/>
      <c r="I66" s="361"/>
      <c r="J66" s="361"/>
      <c r="K66" s="361"/>
      <c r="L66" s="361"/>
      <c r="M66" s="361"/>
      <c r="N66" s="361"/>
      <c r="O66" s="361"/>
    </row>
    <row r="67" spans="5:15" ht="22.5" customHeight="1">
      <c r="E67" s="361"/>
      <c r="F67" s="361"/>
      <c r="G67" s="361"/>
      <c r="H67" s="361"/>
      <c r="I67" s="361"/>
      <c r="J67" s="361"/>
      <c r="K67" s="361"/>
      <c r="L67" s="361"/>
      <c r="M67" s="361"/>
      <c r="N67" s="361"/>
      <c r="O67" s="361"/>
    </row>
    <row r="68" spans="5:15" ht="22.5" customHeight="1">
      <c r="E68" s="361"/>
      <c r="F68" s="361"/>
      <c r="G68" s="361"/>
      <c r="H68" s="361"/>
      <c r="I68" s="361"/>
      <c r="J68" s="361"/>
      <c r="K68" s="361"/>
      <c r="L68" s="361"/>
      <c r="M68" s="361"/>
      <c r="N68" s="361"/>
      <c r="O68" s="361"/>
    </row>
    <row r="69" spans="5:15" ht="22.5" customHeight="1">
      <c r="E69" s="361"/>
      <c r="F69" s="361"/>
      <c r="G69" s="361"/>
      <c r="H69" s="361"/>
      <c r="I69" s="361"/>
      <c r="J69" s="361"/>
      <c r="K69" s="361"/>
      <c r="L69" s="361"/>
      <c r="M69" s="361"/>
      <c r="N69" s="361"/>
      <c r="O69" s="361"/>
    </row>
    <row r="70" spans="5:15" ht="22.5" customHeight="1">
      <c r="E70" s="361"/>
      <c r="F70" s="361"/>
      <c r="G70" s="361"/>
      <c r="H70" s="361"/>
      <c r="I70" s="361"/>
      <c r="J70" s="361"/>
      <c r="K70" s="361"/>
      <c r="L70" s="361"/>
      <c r="M70" s="361"/>
      <c r="N70" s="361"/>
      <c r="O70" s="361"/>
    </row>
    <row r="71" spans="5:15" ht="22.5" customHeight="1">
      <c r="E71" s="361"/>
      <c r="F71" s="361"/>
      <c r="G71" s="361"/>
      <c r="H71" s="361"/>
      <c r="I71" s="361"/>
      <c r="J71" s="361"/>
      <c r="K71" s="361"/>
      <c r="L71" s="361"/>
      <c r="M71" s="361"/>
      <c r="N71" s="361"/>
      <c r="O71" s="361"/>
    </row>
    <row r="72" spans="5:15" ht="22.5" customHeight="1">
      <c r="E72" s="361"/>
      <c r="F72" s="361"/>
      <c r="G72" s="361"/>
      <c r="H72" s="361"/>
      <c r="I72" s="361"/>
      <c r="J72" s="361"/>
      <c r="K72" s="361"/>
      <c r="L72" s="361"/>
      <c r="M72" s="361"/>
      <c r="N72" s="361"/>
      <c r="O72" s="361"/>
    </row>
    <row r="73" spans="5:15" ht="22.5" customHeight="1">
      <c r="E73" s="361"/>
      <c r="F73" s="361"/>
      <c r="G73" s="361"/>
      <c r="H73" s="361"/>
      <c r="I73" s="361"/>
      <c r="J73" s="361"/>
      <c r="K73" s="361"/>
      <c r="L73" s="361"/>
      <c r="M73" s="361"/>
      <c r="N73" s="361"/>
      <c r="O73" s="361"/>
    </row>
    <row r="74" spans="5:15" ht="22.5" customHeight="1">
      <c r="E74" s="361"/>
      <c r="F74" s="361"/>
      <c r="G74" s="361"/>
      <c r="H74" s="361"/>
      <c r="I74" s="361"/>
      <c r="J74" s="361"/>
      <c r="K74" s="361"/>
      <c r="L74" s="361"/>
      <c r="M74" s="361"/>
      <c r="N74" s="361"/>
      <c r="O74" s="361"/>
    </row>
    <row r="75" spans="5:15" ht="22.5" customHeight="1">
      <c r="E75" s="361"/>
      <c r="F75" s="361"/>
      <c r="G75" s="361"/>
      <c r="H75" s="361"/>
      <c r="I75" s="361"/>
      <c r="J75" s="361"/>
      <c r="K75" s="361"/>
      <c r="L75" s="361"/>
      <c r="M75" s="361"/>
      <c r="N75" s="361"/>
      <c r="O75" s="361"/>
    </row>
    <row r="76" spans="5:15" ht="22.5" customHeight="1">
      <c r="E76" s="361"/>
      <c r="F76" s="361"/>
      <c r="G76" s="361"/>
      <c r="H76" s="361"/>
      <c r="I76" s="361"/>
      <c r="J76" s="361"/>
      <c r="K76" s="361"/>
      <c r="L76" s="361"/>
      <c r="M76" s="361"/>
      <c r="N76" s="361"/>
      <c r="O76" s="361"/>
    </row>
    <row r="77" spans="5:15" ht="22.5" customHeight="1">
      <c r="E77" s="361"/>
      <c r="F77" s="361"/>
      <c r="G77" s="361"/>
      <c r="H77" s="361"/>
      <c r="I77" s="361"/>
      <c r="J77" s="361"/>
      <c r="K77" s="361"/>
      <c r="L77" s="361"/>
      <c r="M77" s="361"/>
      <c r="N77" s="361"/>
      <c r="O77" s="361"/>
    </row>
    <row r="78" spans="5:15" ht="22.5" customHeight="1">
      <c r="E78" s="361"/>
      <c r="F78" s="361"/>
      <c r="G78" s="361"/>
      <c r="H78" s="361"/>
      <c r="I78" s="361"/>
      <c r="J78" s="361"/>
      <c r="K78" s="361"/>
      <c r="L78" s="361"/>
      <c r="M78" s="361"/>
      <c r="N78" s="361"/>
      <c r="O78" s="361"/>
    </row>
    <row r="79" spans="5:15" ht="22.5" customHeight="1">
      <c r="E79" s="361"/>
      <c r="F79" s="361"/>
      <c r="G79" s="361"/>
      <c r="H79" s="361"/>
      <c r="I79" s="361"/>
      <c r="J79" s="361"/>
      <c r="K79" s="361"/>
      <c r="L79" s="361"/>
      <c r="M79" s="361"/>
      <c r="N79" s="361"/>
      <c r="O79" s="361"/>
    </row>
    <row r="80" spans="5:15" ht="22.5" customHeight="1">
      <c r="E80" s="361"/>
      <c r="F80" s="361"/>
      <c r="G80" s="361"/>
      <c r="H80" s="361"/>
      <c r="I80" s="361"/>
      <c r="J80" s="361"/>
      <c r="K80" s="361"/>
      <c r="L80" s="361"/>
      <c r="M80" s="361"/>
      <c r="N80" s="361"/>
      <c r="O80" s="361"/>
    </row>
    <row r="81" spans="5:15">
      <c r="E81" s="361"/>
      <c r="F81" s="361"/>
      <c r="G81" s="361"/>
      <c r="H81" s="361"/>
      <c r="I81" s="361"/>
      <c r="J81" s="361"/>
      <c r="K81" s="361"/>
      <c r="L81" s="361"/>
      <c r="M81" s="361"/>
      <c r="N81" s="361"/>
      <c r="O81" s="361"/>
    </row>
    <row r="82" spans="5:15">
      <c r="E82" s="361"/>
      <c r="F82" s="361"/>
      <c r="G82" s="361"/>
      <c r="H82" s="361"/>
      <c r="I82" s="361"/>
      <c r="J82" s="361"/>
      <c r="K82" s="361"/>
      <c r="L82" s="361"/>
      <c r="M82" s="361"/>
      <c r="N82" s="361"/>
      <c r="O82" s="361"/>
    </row>
    <row r="83" spans="5:15">
      <c r="E83" s="361"/>
      <c r="F83" s="361"/>
      <c r="G83" s="361"/>
      <c r="H83" s="361"/>
      <c r="I83" s="361"/>
      <c r="J83" s="361"/>
      <c r="K83" s="361"/>
      <c r="L83" s="361"/>
      <c r="M83" s="361"/>
      <c r="N83" s="361"/>
      <c r="O83" s="361"/>
    </row>
    <row r="84" spans="5:15">
      <c r="E84" s="361"/>
      <c r="F84" s="361"/>
      <c r="G84" s="361"/>
      <c r="H84" s="361"/>
      <c r="I84" s="361"/>
      <c r="J84" s="361"/>
      <c r="K84" s="361"/>
      <c r="L84" s="361"/>
      <c r="M84" s="361"/>
      <c r="N84" s="361"/>
      <c r="O84" s="361"/>
    </row>
    <row r="85" spans="5:15">
      <c r="E85" s="361"/>
      <c r="F85" s="361"/>
      <c r="G85" s="361"/>
      <c r="H85" s="361"/>
      <c r="I85" s="361"/>
      <c r="J85" s="361"/>
      <c r="K85" s="361"/>
      <c r="L85" s="361"/>
      <c r="M85" s="361"/>
      <c r="N85" s="361"/>
      <c r="O85" s="361"/>
    </row>
    <row r="86" spans="5:15">
      <c r="E86" s="361"/>
      <c r="F86" s="361"/>
      <c r="G86" s="361"/>
      <c r="H86" s="361"/>
      <c r="I86" s="361"/>
      <c r="J86" s="361"/>
      <c r="K86" s="361"/>
      <c r="L86" s="361"/>
      <c r="M86" s="361"/>
      <c r="N86" s="361"/>
      <c r="O86" s="361"/>
    </row>
    <row r="87" spans="5:15">
      <c r="E87" s="361"/>
      <c r="F87" s="361"/>
      <c r="G87" s="361"/>
      <c r="H87" s="361"/>
      <c r="I87" s="361"/>
      <c r="J87" s="361"/>
      <c r="K87" s="361"/>
      <c r="L87" s="361"/>
      <c r="M87" s="361"/>
      <c r="N87" s="361"/>
      <c r="O87" s="361"/>
    </row>
    <row r="88" spans="5:15">
      <c r="E88" s="361"/>
      <c r="F88" s="361"/>
      <c r="G88" s="361"/>
      <c r="H88" s="361"/>
      <c r="I88" s="361"/>
      <c r="J88" s="361"/>
      <c r="K88" s="361"/>
      <c r="L88" s="361"/>
      <c r="M88" s="361"/>
      <c r="N88" s="361"/>
      <c r="O88" s="361"/>
    </row>
    <row r="89" spans="5:15">
      <c r="E89" s="361"/>
      <c r="F89" s="361"/>
      <c r="G89" s="361"/>
      <c r="H89" s="361"/>
      <c r="I89" s="361"/>
      <c r="J89" s="361"/>
      <c r="K89" s="361"/>
      <c r="L89" s="361"/>
      <c r="M89" s="361"/>
      <c r="N89" s="361"/>
      <c r="O89" s="361"/>
    </row>
    <row r="90" spans="5:15">
      <c r="E90" s="361"/>
      <c r="F90" s="361"/>
      <c r="G90" s="361"/>
      <c r="H90" s="361"/>
      <c r="I90" s="361"/>
      <c r="J90" s="361"/>
      <c r="K90" s="361"/>
      <c r="L90" s="361"/>
      <c r="M90" s="361"/>
      <c r="N90" s="361"/>
      <c r="O90" s="361"/>
    </row>
    <row r="91" spans="5:15">
      <c r="E91" s="361"/>
      <c r="F91" s="361"/>
      <c r="G91" s="361"/>
      <c r="H91" s="361"/>
      <c r="I91" s="361"/>
      <c r="J91" s="361"/>
      <c r="K91" s="361"/>
      <c r="L91" s="361"/>
      <c r="M91" s="361"/>
      <c r="N91" s="361"/>
      <c r="O91" s="361"/>
    </row>
    <row r="92" spans="5:15">
      <c r="E92" s="361"/>
      <c r="F92" s="361"/>
      <c r="G92" s="361"/>
      <c r="H92" s="361"/>
      <c r="I92" s="361"/>
      <c r="J92" s="361"/>
      <c r="K92" s="361"/>
      <c r="L92" s="361"/>
      <c r="M92" s="361"/>
      <c r="N92" s="361"/>
      <c r="O92" s="361"/>
    </row>
    <row r="93" spans="5:15">
      <c r="E93" s="361"/>
      <c r="F93" s="361"/>
      <c r="G93" s="361"/>
      <c r="H93" s="361"/>
      <c r="I93" s="361"/>
      <c r="J93" s="361"/>
      <c r="K93" s="361"/>
      <c r="L93" s="361"/>
      <c r="M93" s="361"/>
      <c r="N93" s="361"/>
      <c r="O93" s="361"/>
    </row>
    <row r="94" spans="5:15">
      <c r="E94" s="361"/>
      <c r="F94" s="361"/>
      <c r="G94" s="361"/>
      <c r="H94" s="361"/>
      <c r="I94" s="361"/>
      <c r="J94" s="361"/>
      <c r="K94" s="361"/>
      <c r="L94" s="361"/>
      <c r="M94" s="361"/>
      <c r="N94" s="361"/>
      <c r="O94" s="361"/>
    </row>
    <row r="95" spans="5:15">
      <c r="E95" s="361"/>
      <c r="F95" s="361"/>
      <c r="G95" s="361"/>
      <c r="H95" s="361"/>
      <c r="I95" s="361"/>
      <c r="J95" s="361"/>
      <c r="K95" s="361"/>
      <c r="L95" s="361"/>
      <c r="M95" s="361"/>
      <c r="N95" s="361"/>
      <c r="O95" s="361"/>
    </row>
    <row r="96" spans="5:15">
      <c r="E96" s="361"/>
      <c r="F96" s="361"/>
      <c r="G96" s="361"/>
      <c r="H96" s="361"/>
      <c r="I96" s="361"/>
      <c r="J96" s="361"/>
      <c r="K96" s="361"/>
      <c r="L96" s="361"/>
      <c r="M96" s="361"/>
      <c r="N96" s="361"/>
      <c r="O96" s="361"/>
    </row>
    <row r="97" spans="5:15">
      <c r="E97" s="359"/>
      <c r="F97" s="359"/>
      <c r="G97" s="359"/>
      <c r="H97" s="359"/>
      <c r="I97" s="359"/>
      <c r="J97" s="359"/>
      <c r="K97" s="359"/>
      <c r="L97" s="359"/>
      <c r="M97" s="359"/>
      <c r="N97" s="359"/>
      <c r="O97" s="359"/>
    </row>
    <row r="98" spans="5:15">
      <c r="E98" s="359"/>
      <c r="F98" s="359"/>
      <c r="G98" s="359"/>
      <c r="H98" s="359"/>
      <c r="I98" s="359"/>
      <c r="J98" s="359"/>
      <c r="K98" s="359"/>
      <c r="L98" s="359"/>
      <c r="M98" s="359"/>
      <c r="N98" s="359"/>
      <c r="O98" s="359"/>
    </row>
    <row r="99" spans="5:15">
      <c r="E99" s="359"/>
      <c r="F99" s="359"/>
      <c r="G99" s="359"/>
      <c r="H99" s="359"/>
      <c r="I99" s="359"/>
      <c r="J99" s="359"/>
      <c r="K99" s="359"/>
      <c r="L99" s="359"/>
      <c r="M99" s="359"/>
      <c r="N99" s="359"/>
      <c r="O99" s="359"/>
    </row>
    <row r="100" spans="5:15">
      <c r="E100" s="359"/>
      <c r="F100" s="359"/>
      <c r="G100" s="359"/>
      <c r="H100" s="359"/>
      <c r="I100" s="359"/>
      <c r="J100" s="359"/>
      <c r="K100" s="359"/>
      <c r="L100" s="359"/>
      <c r="M100" s="359"/>
      <c r="N100" s="359"/>
      <c r="O100" s="359"/>
    </row>
    <row r="101" spans="5:15">
      <c r="E101" s="359"/>
      <c r="F101" s="359"/>
      <c r="G101" s="359"/>
      <c r="H101" s="359"/>
      <c r="I101" s="359"/>
      <c r="J101" s="359"/>
      <c r="K101" s="359"/>
      <c r="L101" s="359"/>
      <c r="M101" s="359"/>
      <c r="N101" s="359"/>
      <c r="O101" s="359"/>
    </row>
    <row r="102" spans="5:15">
      <c r="E102" s="359"/>
      <c r="F102" s="359"/>
      <c r="G102" s="359"/>
      <c r="H102" s="359"/>
      <c r="I102" s="359"/>
      <c r="J102" s="359"/>
      <c r="K102" s="359"/>
      <c r="L102" s="359"/>
      <c r="M102" s="359"/>
      <c r="N102" s="359"/>
      <c r="O102" s="359"/>
    </row>
    <row r="103" spans="5:15">
      <c r="E103" s="359"/>
      <c r="F103" s="359"/>
      <c r="G103" s="359"/>
      <c r="H103" s="359"/>
      <c r="I103" s="359"/>
      <c r="J103" s="359"/>
      <c r="K103" s="359"/>
      <c r="L103" s="359"/>
      <c r="M103" s="359"/>
      <c r="N103" s="359"/>
      <c r="O103" s="359"/>
    </row>
    <row r="104" spans="5:15">
      <c r="E104" s="359"/>
      <c r="F104" s="359"/>
      <c r="G104" s="359"/>
      <c r="H104" s="359"/>
      <c r="I104" s="359"/>
      <c r="J104" s="359"/>
      <c r="K104" s="359"/>
      <c r="L104" s="359"/>
      <c r="M104" s="359"/>
      <c r="N104" s="359"/>
      <c r="O104" s="359"/>
    </row>
  </sheetData>
  <sheetProtection algorithmName="SHA-512" hashValue="murhmFQpEpPzcq9XIq9N7+napYGWHt2spqPe4kymwzzh3EegZc4ObxCzz/ZB+rIWqZhUtETKVcrNllHT/mY30g==" saltValue="SPdB4n+EHwBYOP8I3bSAGg==" spinCount="100000" sheet="1" objects="1" scenarios="1" selectLockedCells="1" selectUnlockedCells="1"/>
  <mergeCells count="1">
    <mergeCell ref="E16:K16"/>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5"/>
  <sheetViews>
    <sheetView zoomScale="75" zoomScaleNormal="75" workbookViewId="0">
      <pane ySplit="5" topLeftCell="A6" activePane="bottomLeft" state="frozen"/>
      <selection pane="bottomLeft" sqref="A1:XFD1048576"/>
    </sheetView>
  </sheetViews>
  <sheetFormatPr defaultRowHeight="14.5"/>
  <cols>
    <col min="1" max="1" width="18.7265625" customWidth="1"/>
    <col min="2" max="2" width="19.1796875" bestFit="1" customWidth="1"/>
    <col min="3" max="3" width="18.453125" bestFit="1" customWidth="1"/>
    <col min="4" max="10" width="24.26953125" style="116" customWidth="1"/>
    <col min="11" max="14" width="17.26953125" style="116" customWidth="1"/>
  </cols>
  <sheetData>
    <row r="1" spans="1:14" ht="28">
      <c r="B1" s="297" t="s">
        <v>809</v>
      </c>
      <c r="D1"/>
      <c r="E1"/>
      <c r="F1"/>
      <c r="G1"/>
      <c r="H1"/>
      <c r="I1" s="55"/>
      <c r="J1"/>
    </row>
    <row r="2" spans="1:14" ht="24.5">
      <c r="B2" s="402" t="s">
        <v>801</v>
      </c>
      <c r="C2" s="401"/>
    </row>
    <row r="3" spans="1:14" ht="18.5">
      <c r="B3" s="371"/>
    </row>
    <row r="4" spans="1:14">
      <c r="D4" s="360"/>
    </row>
    <row r="5" spans="1:14" ht="15.5">
      <c r="C5" s="2" t="s">
        <v>87</v>
      </c>
      <c r="D5" s="363">
        <v>2010</v>
      </c>
      <c r="E5" s="363">
        <v>2011</v>
      </c>
      <c r="F5" s="363">
        <v>2012</v>
      </c>
      <c r="G5" s="363">
        <v>2013</v>
      </c>
      <c r="H5" s="363">
        <v>2014</v>
      </c>
      <c r="I5" s="363">
        <v>2015</v>
      </c>
      <c r="J5" s="363">
        <v>2016</v>
      </c>
      <c r="K5" s="363">
        <v>2017</v>
      </c>
      <c r="L5" s="363">
        <v>2018</v>
      </c>
      <c r="M5" s="363">
        <v>2019</v>
      </c>
      <c r="N5" s="363">
        <v>2020</v>
      </c>
    </row>
    <row r="6" spans="1:14" ht="24">
      <c r="A6" s="335">
        <v>1</v>
      </c>
      <c r="B6" s="320" t="s">
        <v>7</v>
      </c>
      <c r="C6" s="321" t="s">
        <v>99</v>
      </c>
      <c r="D6" s="365" t="str">
        <f>Anaysis_30JUNE!B7</f>
        <v>New Zealand Auditing Standards</v>
      </c>
      <c r="E6" s="365" t="str">
        <f>Anaysis_30JUNE!H7</f>
        <v xml:space="preserve">International Standards of Auditing (New Zealand) </v>
      </c>
      <c r="F6" s="365" t="str">
        <f>Anaysis_30JUNE!N7</f>
        <v>New Zealand Auditing Standards</v>
      </c>
      <c r="G6" s="365" t="str">
        <f>Anaysis_30JUNE!T7</f>
        <v>ISSAIS 1000-2999 SERIES</v>
      </c>
      <c r="H6" s="365">
        <f>Anaysis_30JUNE!Z7</f>
        <v>0</v>
      </c>
      <c r="I6" s="365">
        <f>Anaysis_30JUNE!AF7</f>
        <v>0</v>
      </c>
      <c r="J6" s="365">
        <f>Anaysis_30JUNE!AL7</f>
        <v>0</v>
      </c>
      <c r="K6" s="365"/>
      <c r="L6" s="365"/>
      <c r="M6" s="365"/>
      <c r="N6" s="365"/>
    </row>
    <row r="7" spans="1:14">
      <c r="A7" s="333">
        <v>2</v>
      </c>
      <c r="B7" s="320" t="s">
        <v>19</v>
      </c>
      <c r="C7" s="321" t="s">
        <v>778</v>
      </c>
      <c r="D7" s="365" t="s">
        <v>780</v>
      </c>
      <c r="E7" s="365">
        <f>Anaysis_30JUNE!H8</f>
        <v>0</v>
      </c>
      <c r="F7" s="365">
        <f>Anaysis_30JUNE!N8</f>
        <v>0</v>
      </c>
      <c r="G7" s="365" t="str">
        <f>Anaysis_30JUNE!T8</f>
        <v xml:space="preserve">ISSAIs   </v>
      </c>
      <c r="H7" s="365">
        <f>Anaysis_30JUNE!Z8</f>
        <v>0</v>
      </c>
      <c r="I7" s="365">
        <f>Anaysis_30JUNE!AF8</f>
        <v>0</v>
      </c>
      <c r="J7" s="365">
        <f>Anaysis_30JUNE!AL8</f>
        <v>0</v>
      </c>
      <c r="K7" s="365"/>
      <c r="L7" s="365"/>
      <c r="M7" s="365"/>
      <c r="N7" s="365"/>
    </row>
    <row r="8" spans="1:14" ht="63" customHeight="1">
      <c r="A8" s="333">
        <v>3</v>
      </c>
      <c r="B8" s="323" t="s">
        <v>21</v>
      </c>
      <c r="C8" s="325" t="s">
        <v>32</v>
      </c>
      <c r="D8" s="365" t="str">
        <f>Anaysis_30JUNE!B9</f>
        <v>International Standards on auditing</v>
      </c>
      <c r="E8" s="365" t="str">
        <f>Anaysis_30JUNE!H9</f>
        <v xml:space="preserve">International Standards on Auditing </v>
      </c>
      <c r="F8" s="365" t="str">
        <f>Anaysis_30JUNE!N9</f>
        <v xml:space="preserve">International Standards on Auditing. </v>
      </c>
      <c r="G8" s="365" t="str">
        <f>Anaysis_30JUNE!T9</f>
        <v>International Standards of Auditing</v>
      </c>
      <c r="H8" s="365" t="str">
        <f>Anaysis_30JUNE!Z9</f>
        <v>International Standards of Auditing This is the first time a Cash Flow Statement has been able to be produced and reported in Schedule D!!!!</v>
      </c>
      <c r="I8" s="365" t="str">
        <f>Anaysis_30JUNE!AF9</f>
        <v xml:space="preserve">International Standards of Auditing </v>
      </c>
      <c r="J8" s="365">
        <f>Anaysis_30JUNE!AL9</f>
        <v>0</v>
      </c>
      <c r="K8" s="365"/>
      <c r="L8" s="365"/>
      <c r="M8" s="365"/>
      <c r="N8" s="365"/>
    </row>
    <row r="9" spans="1:14" ht="63" customHeight="1">
      <c r="A9" s="334">
        <v>4</v>
      </c>
      <c r="B9" s="326" t="s">
        <v>22</v>
      </c>
      <c r="C9" s="327" t="s">
        <v>32</v>
      </c>
      <c r="D9" s="365" t="str">
        <f>Anaysis_30JUNE!B10</f>
        <v>International Standards of Supreme Audit Institutions (ISSAIs)</v>
      </c>
      <c r="E9" s="365" t="str">
        <f>Anaysis_30JUNE!H10</f>
        <v>International Standards of Supreme Audit Institutions (ISSASs)</v>
      </c>
      <c r="F9" s="365" t="str">
        <f>Anaysis_30JUNE!N10</f>
        <v xml:space="preserve">International Standards of Supreme Audit Institutions (ISSAIs)  </v>
      </c>
      <c r="G9" s="365" t="str">
        <f>Anaysis_30JUNE!T10</f>
        <v xml:space="preserve">International Standards of Supreme Audit Institutions (ISSAIs)  </v>
      </c>
      <c r="H9" s="365" t="str">
        <f>Anaysis_30JUNE!Z10</f>
        <v xml:space="preserve">International Standards of Supreme Audit Institutions (ISSAIs)  </v>
      </c>
      <c r="I9" s="365" t="str">
        <f>Anaysis_30JUNE!AF10</f>
        <v xml:space="preserve">International Standards of Supreme Audit Institutions (ISSAIs)  </v>
      </c>
      <c r="J9" s="365" t="str">
        <f>Anaysis_30JUNE!AL10</f>
        <v xml:space="preserve">International Standards of Supreme Audit Institutions (ISSAIs)  </v>
      </c>
      <c r="K9" s="365"/>
      <c r="L9" s="365"/>
      <c r="M9" s="365"/>
      <c r="N9" s="365"/>
    </row>
    <row r="10" spans="1:14" ht="63" customHeight="1">
      <c r="A10" s="334">
        <v>5</v>
      </c>
      <c r="B10" s="329" t="s">
        <v>2</v>
      </c>
      <c r="C10" s="330" t="s">
        <v>38</v>
      </c>
      <c r="D10" s="365" t="str">
        <f>Anaysis_30JUNE!B11</f>
        <v xml:space="preserve">ANAO Auditing Standards that incorporate the Australian Auditing Standards (ASAs).  </v>
      </c>
      <c r="E10" s="365" t="str">
        <f>Anaysis_30JUNE!H11</f>
        <v xml:space="preserve">ANAO Auditing Standards that incorporate the Australian Auditing Standards (ASAs).  </v>
      </c>
      <c r="F10" s="365" t="str">
        <f>Anaysis_30JUNE!N11</f>
        <v xml:space="preserve">ANAO Auditing Standards that incorporate the Australian Auditing Standards (ASAs).  </v>
      </c>
      <c r="G10" s="365" t="str">
        <f>Anaysis_30JUNE!T11</f>
        <v xml:space="preserve">ANAO Auditing Standards that incorporate the Australian Auditing Standards (ASAs).  </v>
      </c>
      <c r="H10" s="365" t="str">
        <f>Anaysis_30JUNE!Z11</f>
        <v xml:space="preserve">ANAO Auditing Standards that incorporate the Australian Auditing Standards (ASAs).  </v>
      </c>
      <c r="I10" s="365" t="str">
        <f>Anaysis_30JUNE!AF11</f>
        <v xml:space="preserve">ANAO Auditing Standards that incorporate the Australian Auditing Standards (ASAs).  </v>
      </c>
      <c r="J10" s="365" t="str">
        <f>Anaysis_30JUNE!AL11</f>
        <v xml:space="preserve">ANAO Auditing Standards that incorporate the Australian Auditing Standards (ASAs).  </v>
      </c>
      <c r="K10" s="365"/>
      <c r="L10" s="365"/>
      <c r="M10" s="365"/>
      <c r="N10" s="365"/>
    </row>
    <row r="11" spans="1:14" ht="63" customHeight="1">
      <c r="A11" s="334">
        <v>6</v>
      </c>
      <c r="B11" s="326" t="s">
        <v>3</v>
      </c>
      <c r="C11" s="330" t="s">
        <v>38</v>
      </c>
      <c r="D11" s="365" t="str">
        <f>Anaysis_30JUNE!B12</f>
        <v>Auditor General of Queensland Auditing Standards which incorporate the Australian Auditing Standards</v>
      </c>
      <c r="E11" s="365" t="str">
        <f>Anaysis_30JUNE!H12</f>
        <v>Auditor General of Queensland Auditing Standards which incorporate the Australian Auditing Standards</v>
      </c>
      <c r="F11" s="365" t="str">
        <f>Anaysis_30JUNE!N12</f>
        <v>Auditor General of Queensland Auditing Standards which incorporate the Australian Auditing Standards</v>
      </c>
      <c r="G11" s="365" t="str">
        <f>Anaysis_30JUNE!T12</f>
        <v>Auditor General of Queensland Auditing Standards which incorporate the Australian Auditing Standards</v>
      </c>
      <c r="H11" s="365" t="str">
        <f>Anaysis_30JUNE!Z12</f>
        <v>Auditor General of Queensland Auditing Standards which incorporate the Australian Auditing Standards</v>
      </c>
      <c r="I11" s="365" t="str">
        <f>Anaysis_30JUNE!AF12</f>
        <v>Auditor General of Queensland Auditing Standards which incorporate the Australian Auditing Standards</v>
      </c>
      <c r="J11" s="365" t="str">
        <f>Anaysis_30JUNE!AL12</f>
        <v>Auditor General of Queensland Auditing Standards which incorporate the Australian Auditing Standards</v>
      </c>
      <c r="K11" s="365"/>
      <c r="L11" s="365"/>
      <c r="M11" s="365"/>
      <c r="N11" s="365"/>
    </row>
    <row r="12" spans="1:14" ht="63" customHeight="1">
      <c r="A12" s="334">
        <v>7</v>
      </c>
      <c r="B12" s="326" t="s">
        <v>4</v>
      </c>
      <c r="C12" s="330" t="s">
        <v>38</v>
      </c>
      <c r="D12" s="365" t="str">
        <f>Anaysis_30JUNE!B13</f>
        <v xml:space="preserve">Australian Auditing Standards (AAS) </v>
      </c>
      <c r="E12" s="365" t="str">
        <f>Anaysis_30JUNE!H13</f>
        <v>Australian Auditing Standards</v>
      </c>
      <c r="F12" s="365" t="str">
        <f>Anaysis_30JUNE!N13</f>
        <v>Australian Auditing Standards</v>
      </c>
      <c r="G12" s="365" t="str">
        <f>Anaysis_30JUNE!T13</f>
        <v>Australian Auditing Standards</v>
      </c>
      <c r="H12" s="365" t="str">
        <f>Anaysis_30JUNE!Z13</f>
        <v xml:space="preserve">Australian Auditing Standards (AAS) </v>
      </c>
      <c r="I12" s="365" t="str">
        <f>Anaysis_30JUNE!AF13</f>
        <v xml:space="preserve">Australian Auditing Standards (AAS) </v>
      </c>
      <c r="J12" s="365" t="str">
        <f>Anaysis_30JUNE!AL13</f>
        <v xml:space="preserve">Australian Auditing Standards (AAS) </v>
      </c>
      <c r="K12" s="365"/>
      <c r="L12" s="365"/>
      <c r="M12" s="365"/>
      <c r="N12" s="365"/>
    </row>
    <row r="13" spans="1:14" ht="63" customHeight="1">
      <c r="A13" s="334">
        <v>8</v>
      </c>
      <c r="B13" s="326" t="s">
        <v>5</v>
      </c>
      <c r="C13" s="330" t="s">
        <v>38</v>
      </c>
      <c r="D13" s="365" t="str">
        <f>Anaysis_30JUNE!B14</f>
        <v>Australian Auditing Standards</v>
      </c>
      <c r="E13" s="365" t="str">
        <f>Anaysis_30JUNE!H14</f>
        <v>Australian Auditing Standards</v>
      </c>
      <c r="F13" s="365" t="str">
        <f>Anaysis_30JUNE!N14</f>
        <v>Australian Auditing Standards</v>
      </c>
      <c r="G13" s="365" t="str">
        <f>Anaysis_30JUNE!T14</f>
        <v>Australian Auditing Standards</v>
      </c>
      <c r="H13" s="365" t="str">
        <f>Anaysis_30JUNE!Z14</f>
        <v>Australian Auditing Standards</v>
      </c>
      <c r="I13" s="365" t="str">
        <f>Anaysis_30JUNE!AF14</f>
        <v>Australian Auditing Standards</v>
      </c>
      <c r="J13" s="365" t="str">
        <f>Anaysis_30JUNE!AL14</f>
        <v>Australian Auditing Standards</v>
      </c>
      <c r="K13" s="365"/>
      <c r="L13" s="365"/>
      <c r="M13" s="365"/>
      <c r="N13" s="365"/>
    </row>
    <row r="14" spans="1:14" ht="63" customHeight="1">
      <c r="A14" s="334">
        <v>9</v>
      </c>
      <c r="B14" s="326" t="s">
        <v>6</v>
      </c>
      <c r="C14" s="330" t="s">
        <v>38</v>
      </c>
      <c r="D14" s="365" t="str">
        <f>Anaysis_30JUNE!B15</f>
        <v xml:space="preserve">Australian Auditing Standards (AAS) </v>
      </c>
      <c r="E14" s="365" t="str">
        <f>Anaysis_30JUNE!H15</f>
        <v xml:space="preserve">Australian Auditing Standards (AAS) </v>
      </c>
      <c r="F14" s="365" t="str">
        <f>Anaysis_30JUNE!N15</f>
        <v xml:space="preserve">Australian Auditing Standards (AAS) </v>
      </c>
      <c r="G14" s="365" t="str">
        <f>Anaysis_30JUNE!T15</f>
        <v xml:space="preserve">Australian Auditing Standards (AAS) </v>
      </c>
      <c r="H14" s="365" t="str">
        <f>Anaysis_30JUNE!Z15</f>
        <v xml:space="preserve">Australian Auditing Standards (AAS) </v>
      </c>
      <c r="I14" s="365" t="str">
        <f>Anaysis_30JUNE!AF15</f>
        <v xml:space="preserve">Australian Auditing Standards (AAS) </v>
      </c>
      <c r="J14" s="365" t="str">
        <f>Anaysis_30JUNE!AL15</f>
        <v xml:space="preserve">Australian Auditing Standards (AAS) </v>
      </c>
      <c r="K14" s="365"/>
      <c r="L14" s="365"/>
      <c r="M14" s="365"/>
      <c r="N14" s="365"/>
    </row>
    <row r="15" spans="1:14" ht="63" customHeight="1">
      <c r="A15" s="334">
        <v>10</v>
      </c>
      <c r="B15" s="326" t="s">
        <v>20</v>
      </c>
      <c r="C15" s="327" t="s">
        <v>38</v>
      </c>
      <c r="D15" s="365" t="str">
        <f>Anaysis_30JUNE!B16</f>
        <v xml:space="preserve">Auditor-General's Auditing Standards which incorporate the NZ Auditing Standards. </v>
      </c>
      <c r="E15" s="365" t="str">
        <f>Anaysis_30JUNE!H16</f>
        <v xml:space="preserve">Auditor-General's Auditing Standards which incorporate the NZ Auditing Standards. </v>
      </c>
      <c r="F15" s="365" t="str">
        <f>Anaysis_30JUNE!N16</f>
        <v xml:space="preserve">Auditor-General's Auditing Standards which incorporate the NZ Auditing Standards. </v>
      </c>
      <c r="G15" s="365" t="str">
        <f>Anaysis_30JUNE!T16</f>
        <v xml:space="preserve">Auditor-General's Auditing Standards which incorporate the NZ Auditing Standards. </v>
      </c>
      <c r="H15" s="365" t="str">
        <f>Anaysis_30JUNE!Z16</f>
        <v xml:space="preserve">Auditor-General's Auditing Standards which incorporate the NZ Auditing Standards. </v>
      </c>
      <c r="I15" s="365" t="str">
        <f>Anaysis_30JUNE!AF16</f>
        <v xml:space="preserve">Auditor-General's Auditing Standards which incorporate the NZ Auditing Standards. </v>
      </c>
      <c r="J15" s="365" t="str">
        <f>Anaysis_30JUNE!AL16</f>
        <v>Auditor-General's Auditing Standards which incorporate the International Standards on Auditing (New Zealand) (ISAs (NZ))</v>
      </c>
      <c r="K15" s="365"/>
      <c r="L15" s="365"/>
      <c r="M15" s="365"/>
      <c r="N15" s="365"/>
    </row>
    <row r="16" spans="1:14" ht="22.5" customHeight="1">
      <c r="C16" s="8"/>
      <c r="D16" s="365"/>
      <c r="E16" s="365"/>
      <c r="F16" s="365"/>
      <c r="G16" s="365"/>
      <c r="H16" s="365"/>
      <c r="I16" s="365"/>
      <c r="J16" s="365"/>
      <c r="K16" s="365"/>
      <c r="L16" s="365"/>
      <c r="M16" s="365"/>
      <c r="N16" s="365"/>
    </row>
    <row r="17" spans="1:14" ht="22.5" customHeight="1">
      <c r="B17" s="2"/>
      <c r="C17" s="2" t="s">
        <v>58</v>
      </c>
      <c r="D17" s="669"/>
      <c r="E17" s="669"/>
      <c r="F17" s="669"/>
      <c r="G17" s="669"/>
      <c r="H17" s="669"/>
      <c r="I17" s="669"/>
      <c r="J17" s="669"/>
      <c r="K17" s="365"/>
      <c r="L17" s="365"/>
      <c r="M17" s="365"/>
      <c r="N17" s="365"/>
    </row>
    <row r="18" spans="1:14" ht="55.5" customHeight="1">
      <c r="A18" s="335" t="s">
        <v>89</v>
      </c>
      <c r="B18" s="322" t="s">
        <v>8</v>
      </c>
      <c r="C18" s="188" t="s">
        <v>15</v>
      </c>
      <c r="D18" s="670" t="str">
        <f>Analysis_30SEPT!H11</f>
        <v>Government Auditing Standards issued by the Comptroller General of the United States or Generally Accepted Governing Auditing standards or GAGAS</v>
      </c>
      <c r="E18" s="670"/>
      <c r="F18" s="670"/>
      <c r="G18" s="670"/>
      <c r="H18" s="670"/>
      <c r="I18" s="670"/>
      <c r="J18" s="670"/>
      <c r="K18" s="365"/>
      <c r="L18" s="365"/>
      <c r="M18" s="365"/>
      <c r="N18" s="365"/>
    </row>
    <row r="19" spans="1:14" ht="22.5" customHeight="1">
      <c r="A19" s="333" t="s">
        <v>90</v>
      </c>
      <c r="B19" s="323" t="s">
        <v>9</v>
      </c>
      <c r="C19" s="324" t="s">
        <v>15</v>
      </c>
      <c r="D19" s="670"/>
      <c r="E19" s="670"/>
      <c r="F19" s="670"/>
      <c r="G19" s="670"/>
      <c r="H19" s="670"/>
      <c r="I19" s="670"/>
      <c r="J19" s="670"/>
      <c r="K19" s="365"/>
      <c r="L19" s="365"/>
      <c r="M19" s="365"/>
      <c r="N19" s="365"/>
    </row>
    <row r="20" spans="1:14" ht="22.5" customHeight="1">
      <c r="A20" s="333" t="s">
        <v>91</v>
      </c>
      <c r="B20" s="323" t="s">
        <v>10</v>
      </c>
      <c r="C20" s="324" t="s">
        <v>15</v>
      </c>
      <c r="D20" s="670"/>
      <c r="E20" s="670"/>
      <c r="F20" s="670"/>
      <c r="G20" s="670"/>
      <c r="H20" s="670"/>
      <c r="I20" s="670"/>
      <c r="J20" s="670"/>
      <c r="K20" s="365"/>
      <c r="L20" s="365"/>
      <c r="M20" s="365"/>
      <c r="N20" s="365"/>
    </row>
    <row r="21" spans="1:14" ht="22.5" customHeight="1">
      <c r="A21" s="334" t="s">
        <v>92</v>
      </c>
      <c r="B21" s="326" t="s">
        <v>11</v>
      </c>
      <c r="C21" s="328" t="s">
        <v>15</v>
      </c>
      <c r="D21" s="670"/>
      <c r="E21" s="670"/>
      <c r="F21" s="670"/>
      <c r="G21" s="670"/>
      <c r="H21" s="670"/>
      <c r="I21" s="670"/>
      <c r="J21" s="670"/>
      <c r="K21" s="365"/>
      <c r="L21" s="365"/>
      <c r="M21" s="365"/>
      <c r="N21" s="365"/>
    </row>
    <row r="22" spans="1:14" ht="22.5" customHeight="1">
      <c r="A22" s="334" t="s">
        <v>93</v>
      </c>
      <c r="B22" s="326" t="s">
        <v>12</v>
      </c>
      <c r="C22" s="328" t="s">
        <v>15</v>
      </c>
      <c r="D22" s="670"/>
      <c r="E22" s="670"/>
      <c r="F22" s="670"/>
      <c r="G22" s="670"/>
      <c r="H22" s="670"/>
      <c r="I22" s="670"/>
      <c r="J22" s="670"/>
      <c r="K22" s="365"/>
      <c r="L22" s="365"/>
      <c r="M22" s="365"/>
      <c r="N22" s="365"/>
    </row>
    <row r="23" spans="1:14" ht="22.5" customHeight="1">
      <c r="A23" s="334" t="s">
        <v>94</v>
      </c>
      <c r="B23" s="326" t="s">
        <v>13</v>
      </c>
      <c r="C23" s="328" t="s">
        <v>15</v>
      </c>
      <c r="D23" s="670"/>
      <c r="E23" s="670"/>
      <c r="F23" s="670"/>
      <c r="G23" s="670"/>
      <c r="H23" s="670"/>
      <c r="I23" s="670"/>
      <c r="J23" s="670"/>
      <c r="K23" s="367"/>
      <c r="L23" s="367"/>
      <c r="M23" s="367"/>
      <c r="N23" s="367"/>
    </row>
    <row r="24" spans="1:14" ht="22.5" customHeight="1">
      <c r="A24" s="334" t="s">
        <v>95</v>
      </c>
      <c r="B24" s="326" t="s">
        <v>14</v>
      </c>
      <c r="C24" s="328" t="s">
        <v>15</v>
      </c>
      <c r="D24" s="670"/>
      <c r="E24" s="670"/>
      <c r="F24" s="670"/>
      <c r="G24" s="670"/>
      <c r="H24" s="670"/>
      <c r="I24" s="670"/>
      <c r="J24" s="670"/>
      <c r="K24" s="367"/>
      <c r="L24" s="365"/>
      <c r="M24" s="367"/>
      <c r="N24" s="367"/>
    </row>
    <row r="25" spans="1:14" ht="22.5" customHeight="1">
      <c r="A25" s="334" t="s">
        <v>96</v>
      </c>
      <c r="B25" s="326" t="s">
        <v>16</v>
      </c>
      <c r="C25" s="328" t="s">
        <v>15</v>
      </c>
      <c r="D25" s="670"/>
      <c r="E25" s="670"/>
      <c r="F25" s="670"/>
      <c r="G25" s="670"/>
      <c r="H25" s="670"/>
      <c r="I25" s="670"/>
      <c r="J25" s="670"/>
      <c r="K25" s="367"/>
      <c r="L25" s="367"/>
      <c r="M25" s="367"/>
      <c r="N25" s="367"/>
    </row>
    <row r="26" spans="1:14" ht="22.5" customHeight="1">
      <c r="A26" s="334" t="s">
        <v>97</v>
      </c>
      <c r="B26" s="326" t="s">
        <v>17</v>
      </c>
      <c r="C26" s="328" t="s">
        <v>15</v>
      </c>
      <c r="D26" s="670"/>
      <c r="E26" s="670"/>
      <c r="F26" s="670"/>
      <c r="G26" s="670"/>
      <c r="H26" s="670"/>
      <c r="I26" s="670"/>
      <c r="J26" s="670"/>
      <c r="K26" s="367"/>
      <c r="L26" s="365"/>
      <c r="M26" s="367"/>
      <c r="N26" s="367"/>
    </row>
    <row r="27" spans="1:14" ht="22.5" customHeight="1">
      <c r="A27" s="334" t="s">
        <v>98</v>
      </c>
      <c r="B27" s="326" t="s">
        <v>18</v>
      </c>
      <c r="C27" s="328" t="s">
        <v>15</v>
      </c>
      <c r="D27" s="670"/>
      <c r="E27" s="670"/>
      <c r="F27" s="670"/>
      <c r="G27" s="670"/>
      <c r="H27" s="670"/>
      <c r="I27" s="670"/>
      <c r="J27" s="670"/>
      <c r="K27" s="367"/>
      <c r="L27" s="367"/>
      <c r="M27" s="367"/>
      <c r="N27" s="367"/>
    </row>
    <row r="28" spans="1:14" ht="22.5" customHeight="1">
      <c r="D28" s="365"/>
      <c r="E28" s="367"/>
      <c r="F28" s="367"/>
      <c r="G28" s="367"/>
      <c r="H28" s="365"/>
      <c r="I28" s="367"/>
      <c r="J28" s="367"/>
      <c r="K28" s="367"/>
      <c r="L28" s="365"/>
      <c r="M28" s="367"/>
      <c r="N28" s="367"/>
    </row>
    <row r="29" spans="1:14" ht="22.5" customHeight="1">
      <c r="A29" s="2"/>
      <c r="B29" s="2"/>
      <c r="C29" s="2" t="s">
        <v>88</v>
      </c>
      <c r="D29" s="367"/>
      <c r="E29" s="367"/>
      <c r="F29" s="367"/>
      <c r="G29" s="367"/>
      <c r="H29" s="367"/>
      <c r="I29" s="367"/>
      <c r="J29" s="367"/>
      <c r="K29" s="367"/>
      <c r="L29" s="367"/>
      <c r="M29" s="367"/>
      <c r="N29" s="367"/>
    </row>
    <row r="30" spans="1:14" ht="137.25" customHeight="1">
      <c r="A30" s="335">
        <v>21</v>
      </c>
      <c r="B30" s="320" t="s">
        <v>23</v>
      </c>
      <c r="C30" s="321" t="s">
        <v>101</v>
      </c>
      <c r="D30" s="365" t="str">
        <f>Analysis_31DEC!B7</f>
        <v>Fiji Standards of Auditing . WOG Financial Statements and the Annual Appropriation Statement of Government of Republic of Fiji - audit conducted in accordance with Part 5 Section 7 of the State Services Decree 6 of 2009, sections 46 and 47 of the FMA(2004) and s6 of the Audit Act</v>
      </c>
      <c r="E30" s="365" t="str">
        <f>Analysis_31DEC!H7</f>
        <v>Fiji Standards of Auditing . WOG Financial Statements and the Annual Appropriation Statement of Government of Republic of Fiji - audit conducted in accordance with Part 5 Section 7 of the State Services Decree 6 of 2009, sections 46 and 47 of the FMA(2004) and s6 of the Audit Act</v>
      </c>
      <c r="F30" s="365" t="str">
        <f>Analysis_31DEC!N7</f>
        <v>Fiji Standards of Auditing . WOG Financial Statements and the Annual Appropriation Statement of Government of Republic of Fiji - audit conducted in accordance with Part 5 Section 7 of the State Services Decree 6 of 2009, sections 46 and 47 of the FMA(2004) and s6 of the Audit Act</v>
      </c>
      <c r="G30" s="365" t="str">
        <f>Analysis_31DEC!T7</f>
        <v>International Standards on Auditing WOG and the Annual Appropriation Statement of the Government of the Republic of Fiji</v>
      </c>
      <c r="H30" s="365" t="str">
        <f>Analysis_31DEC!Z7</f>
        <v xml:space="preserve">International standards on Auditing - WOG Financial statements and the Annual Appropriation statement </v>
      </c>
      <c r="I30" s="365" t="str">
        <f>Analysis_31DEC!AF7</f>
        <v>International standards on Auditing - Financial Statements of the Government of the Republic of Fiji  - Whole of Government Accounts and Annual Appropriations statement</v>
      </c>
      <c r="J30" s="367"/>
      <c r="K30" s="367"/>
      <c r="L30" s="365"/>
      <c r="M30" s="367"/>
      <c r="N30" s="367"/>
    </row>
    <row r="31" spans="1:14" ht="66.75" customHeight="1">
      <c r="A31" s="335">
        <v>22</v>
      </c>
      <c r="B31" s="323" t="s">
        <v>25</v>
      </c>
      <c r="C31" s="325" t="s">
        <v>101</v>
      </c>
      <c r="D31" s="365">
        <f>Analysis_31DEC!B8</f>
        <v>0</v>
      </c>
      <c r="E31" s="365">
        <f>Analysis_31DEC!H8</f>
        <v>0</v>
      </c>
      <c r="F31" s="365">
        <f>Analysis_31DEC!N8</f>
        <v>0</v>
      </c>
      <c r="G31" s="365">
        <f>Analysis_31DEC!T8</f>
        <v>0</v>
      </c>
      <c r="H31" s="365">
        <f>Analysis_31DEC!Z8</f>
        <v>0</v>
      </c>
      <c r="I31" s="365"/>
      <c r="J31" s="367"/>
      <c r="K31" s="367"/>
      <c r="L31" s="365"/>
      <c r="M31" s="367"/>
      <c r="N31" s="367"/>
    </row>
    <row r="32" spans="1:14" ht="66.75" customHeight="1">
      <c r="A32" s="335">
        <v>23</v>
      </c>
      <c r="B32" s="331" t="s">
        <v>26</v>
      </c>
      <c r="C32" s="332" t="s">
        <v>31</v>
      </c>
      <c r="D32" s="365">
        <f>Analysis_31DEC!B9</f>
        <v>0</v>
      </c>
      <c r="E32" s="365">
        <f>Analysis_31DEC!H9</f>
        <v>0</v>
      </c>
      <c r="F32" s="365" t="str">
        <f>Analysis_31DEC!N9</f>
        <v xml:space="preserve">International Standards on Auditing (ISAs) Audit of the Public Account for the year ended 31 Dec 2012 </v>
      </c>
      <c r="G32" s="365">
        <f>Analysis_31DEC!T9</f>
        <v>0</v>
      </c>
      <c r="H32" s="365">
        <f>Analysis_31DEC!Z9</f>
        <v>0</v>
      </c>
      <c r="I32" s="365"/>
      <c r="J32" s="367"/>
      <c r="K32" s="367"/>
      <c r="L32" s="365"/>
      <c r="M32" s="367"/>
      <c r="N32" s="367"/>
    </row>
    <row r="33" spans="1:14" ht="66.75" customHeight="1">
      <c r="A33" s="335">
        <v>24</v>
      </c>
      <c r="B33" s="331" t="s">
        <v>27</v>
      </c>
      <c r="C33" s="332" t="s">
        <v>100</v>
      </c>
      <c r="D33" s="365" t="str">
        <f>Analysis_31DEC!B10</f>
        <v>International Standards on Auditing</v>
      </c>
      <c r="E33" s="365" t="str">
        <f>Analysis_31DEC!H10</f>
        <v>International Standards on Auditing</v>
      </c>
      <c r="F33" s="365" t="str">
        <f>Analysis_31DEC!N10</f>
        <v>International Standards on Auditing</v>
      </c>
      <c r="G33" s="365" t="str">
        <f>Analysis_31DEC!T10</f>
        <v>International Standards on Auditing</v>
      </c>
      <c r="H33" s="365">
        <f>Analysis_31DEC!Z10</f>
        <v>0</v>
      </c>
      <c r="I33" s="365"/>
      <c r="J33" s="367"/>
      <c r="K33" s="367"/>
      <c r="L33" s="367"/>
      <c r="M33" s="367"/>
      <c r="N33" s="367"/>
    </row>
    <row r="34" spans="1:14" ht="66.75" customHeight="1">
      <c r="A34" s="335">
        <v>25</v>
      </c>
      <c r="B34" s="326" t="s">
        <v>28</v>
      </c>
      <c r="C34" s="327" t="s">
        <v>101</v>
      </c>
      <c r="D34" s="365" t="str">
        <f>Analysis_31DEC!B11</f>
        <v xml:space="preserve">International Standards of Supreme Audit Institutions (ISSAIs) </v>
      </c>
      <c r="E34" s="365" t="str">
        <f>Analysis_31DEC!H11</f>
        <v>International Standards of Supreme Audit Institutions  (ISSAIs)</v>
      </c>
      <c r="F34" s="365" t="str">
        <f>Analysis_31DEC!N11</f>
        <v xml:space="preserve">International Standards of Supreme Audit Institutions (ISSAIs) </v>
      </c>
      <c r="G34" s="365" t="str">
        <f>Analysis_31DEC!T11</f>
        <v xml:space="preserve">International Standards of Supreme Audit Institutions (ISSAIs) </v>
      </c>
      <c r="H34" s="365" t="str">
        <f>Analysis_31DEC!Z11</f>
        <v>ISSAIs</v>
      </c>
      <c r="I34" s="365"/>
      <c r="J34" s="367"/>
      <c r="K34" s="367"/>
      <c r="L34" s="365"/>
      <c r="M34" s="367"/>
      <c r="N34" s="367"/>
    </row>
    <row r="35" spans="1:14" ht="66.75" customHeight="1">
      <c r="A35" s="335">
        <v>26</v>
      </c>
      <c r="B35" s="331" t="s">
        <v>29</v>
      </c>
      <c r="C35" s="332" t="s">
        <v>100</v>
      </c>
      <c r="D35" s="365" t="str">
        <f>Analysis_31DEC!B12</f>
        <v>International Auditing Standards issued by the International Organisation of Supreme Audit Institutions (INTOSAI)</v>
      </c>
      <c r="E35" s="365" t="str">
        <f>Analysis_31DEC!H12</f>
        <v>International Auditing Standards issued by the International Organisation of Supreme Audit Institutions (INTOSAI)</v>
      </c>
      <c r="F35" s="365" t="str">
        <f>Analysis_31DEC!N12</f>
        <v>International Auditing Standards issued by the International Organisation of Supreme Audit Institutions (INTOSAI)</v>
      </c>
      <c r="G35" s="365" t="str">
        <f>Analysis_31DEC!T12</f>
        <v>International Auditing Standards issued by the International Organisation of Supreme Audit Institutions (INTOSAI)</v>
      </c>
      <c r="H35" s="365">
        <f>Analysis_31DEC!Z12</f>
        <v>0</v>
      </c>
      <c r="I35" s="365"/>
      <c r="J35" s="367"/>
      <c r="K35" s="367"/>
      <c r="L35" s="367"/>
      <c r="M35" s="367"/>
      <c r="N35" s="367"/>
    </row>
    <row r="36" spans="1:14" ht="22.5" customHeight="1">
      <c r="D36" s="365"/>
      <c r="E36" s="365"/>
      <c r="F36" s="365"/>
      <c r="G36" s="365"/>
      <c r="H36" s="365"/>
      <c r="I36" s="365"/>
      <c r="J36" s="361"/>
      <c r="K36" s="361"/>
      <c r="L36" s="361"/>
      <c r="M36" s="361"/>
      <c r="N36" s="361"/>
    </row>
    <row r="37" spans="1:14" ht="22.5" customHeight="1">
      <c r="A37" s="335">
        <v>2</v>
      </c>
      <c r="B37" s="368" t="s">
        <v>795</v>
      </c>
      <c r="C37" s="369"/>
      <c r="D37" s="370"/>
      <c r="E37" s="365"/>
      <c r="F37" s="365"/>
      <c r="G37" s="365"/>
      <c r="H37" s="365"/>
      <c r="I37" s="365"/>
      <c r="J37" s="361"/>
      <c r="K37" s="361"/>
      <c r="L37" s="361"/>
      <c r="M37" s="361"/>
      <c r="N37" s="361"/>
    </row>
    <row r="38" spans="1:14" ht="22.5" customHeight="1">
      <c r="D38" s="365"/>
      <c r="E38" s="365"/>
      <c r="F38" s="365"/>
      <c r="G38" s="365"/>
      <c r="H38" s="365"/>
      <c r="I38" s="365"/>
      <c r="J38" s="361"/>
      <c r="K38" s="361"/>
      <c r="L38" s="361"/>
      <c r="M38" s="361"/>
      <c r="N38" s="361"/>
    </row>
    <row r="39" spans="1:14" ht="22.5" customHeight="1">
      <c r="D39" s="361"/>
      <c r="E39" s="361"/>
      <c r="F39" s="361"/>
      <c r="G39" s="361"/>
      <c r="H39" s="361"/>
      <c r="I39" s="361"/>
      <c r="J39" s="361"/>
      <c r="K39" s="361"/>
      <c r="L39" s="361"/>
      <c r="M39" s="361"/>
      <c r="N39" s="361"/>
    </row>
    <row r="40" spans="1:14" ht="22.5" customHeight="1">
      <c r="D40" s="361"/>
      <c r="E40" s="361"/>
      <c r="F40" s="361"/>
      <c r="G40" s="361"/>
      <c r="H40" s="361"/>
      <c r="I40" s="361"/>
      <c r="J40" s="361"/>
      <c r="K40" s="361"/>
      <c r="L40" s="361"/>
      <c r="M40" s="361"/>
      <c r="N40" s="361"/>
    </row>
    <row r="41" spans="1:14" ht="22.5" customHeight="1">
      <c r="D41" s="361"/>
      <c r="E41" s="361"/>
      <c r="F41" s="361"/>
      <c r="G41" s="361"/>
      <c r="H41" s="361"/>
      <c r="I41" s="361"/>
      <c r="J41" s="361"/>
      <c r="K41" s="361"/>
      <c r="L41" s="361"/>
      <c r="M41" s="361"/>
      <c r="N41" s="361"/>
    </row>
    <row r="42" spans="1:14" ht="22.5" customHeight="1">
      <c r="D42" s="361"/>
      <c r="E42" s="361"/>
      <c r="F42" s="361"/>
      <c r="G42" s="361"/>
      <c r="H42" s="361"/>
      <c r="I42" s="361"/>
      <c r="J42" s="361"/>
      <c r="K42" s="361"/>
      <c r="L42" s="361"/>
      <c r="M42" s="361"/>
      <c r="N42" s="361"/>
    </row>
    <row r="43" spans="1:14" ht="22.5" customHeight="1">
      <c r="D43" s="361"/>
      <c r="E43" s="361"/>
      <c r="F43" s="361"/>
      <c r="G43" s="361"/>
      <c r="H43" s="361"/>
      <c r="I43" s="361"/>
      <c r="J43" s="361"/>
      <c r="K43" s="361"/>
      <c r="L43" s="361"/>
      <c r="M43" s="361"/>
      <c r="N43" s="361"/>
    </row>
    <row r="44" spans="1:14" ht="22.5" customHeight="1">
      <c r="D44" s="361"/>
      <c r="E44" s="361"/>
      <c r="F44" s="361"/>
      <c r="G44" s="361"/>
      <c r="H44" s="361"/>
      <c r="I44" s="361"/>
      <c r="J44" s="361"/>
      <c r="K44" s="361"/>
      <c r="L44" s="361"/>
      <c r="M44" s="361"/>
      <c r="N44" s="361"/>
    </row>
    <row r="45" spans="1:14" ht="22.5" customHeight="1">
      <c r="D45" s="361"/>
      <c r="E45" s="361"/>
      <c r="F45" s="361"/>
      <c r="G45" s="361"/>
      <c r="H45" s="361"/>
      <c r="I45" s="361"/>
      <c r="J45" s="361"/>
      <c r="K45" s="361"/>
      <c r="L45" s="361"/>
      <c r="M45" s="361"/>
      <c r="N45" s="361"/>
    </row>
    <row r="46" spans="1:14" ht="22.5" customHeight="1">
      <c r="D46" s="361"/>
      <c r="E46" s="361"/>
      <c r="F46" s="361"/>
      <c r="G46" s="361"/>
      <c r="H46" s="361"/>
      <c r="I46" s="361"/>
      <c r="J46" s="361"/>
      <c r="K46" s="361"/>
      <c r="L46" s="361"/>
      <c r="M46" s="361"/>
      <c r="N46" s="361"/>
    </row>
    <row r="47" spans="1:14" ht="22.5" customHeight="1">
      <c r="D47" s="361"/>
      <c r="E47" s="361"/>
      <c r="F47" s="361"/>
      <c r="G47" s="361"/>
      <c r="H47" s="361"/>
      <c r="I47" s="361"/>
      <c r="J47" s="361"/>
      <c r="K47" s="361"/>
      <c r="L47" s="361"/>
      <c r="M47" s="361"/>
      <c r="N47" s="361"/>
    </row>
    <row r="48" spans="1:14" ht="22.5" customHeight="1">
      <c r="D48" s="361"/>
      <c r="E48" s="361"/>
      <c r="F48" s="361"/>
      <c r="G48" s="361"/>
      <c r="H48" s="361"/>
      <c r="I48" s="361"/>
      <c r="J48" s="361"/>
      <c r="K48" s="361"/>
      <c r="L48" s="361"/>
      <c r="M48" s="361"/>
      <c r="N48" s="361"/>
    </row>
    <row r="49" spans="4:14" ht="22.5" customHeight="1">
      <c r="D49" s="361"/>
      <c r="E49" s="361"/>
      <c r="F49" s="361"/>
      <c r="G49" s="361"/>
      <c r="H49" s="361"/>
      <c r="I49" s="361"/>
      <c r="J49" s="361"/>
      <c r="K49" s="361"/>
      <c r="L49" s="361"/>
      <c r="M49" s="361"/>
      <c r="N49" s="361"/>
    </row>
    <row r="50" spans="4:14" ht="22.5" customHeight="1">
      <c r="D50" s="361"/>
      <c r="E50" s="361"/>
      <c r="F50" s="361"/>
      <c r="G50" s="361"/>
      <c r="H50" s="361"/>
      <c r="I50" s="361"/>
      <c r="J50" s="361"/>
      <c r="K50" s="361"/>
      <c r="L50" s="361"/>
      <c r="M50" s="361"/>
      <c r="N50" s="361"/>
    </row>
    <row r="51" spans="4:14" ht="22.5" customHeight="1">
      <c r="D51" s="361"/>
      <c r="E51" s="361"/>
      <c r="F51" s="361"/>
      <c r="G51" s="361"/>
      <c r="H51" s="361"/>
      <c r="I51" s="361"/>
      <c r="J51" s="361"/>
      <c r="K51" s="361"/>
      <c r="L51" s="361"/>
      <c r="M51" s="361"/>
      <c r="N51" s="361"/>
    </row>
    <row r="52" spans="4:14" ht="22.5" customHeight="1">
      <c r="D52" s="361"/>
      <c r="E52" s="361"/>
      <c r="F52" s="361"/>
      <c r="G52" s="361"/>
      <c r="H52" s="361"/>
      <c r="I52" s="361"/>
      <c r="J52" s="361"/>
      <c r="K52" s="361"/>
      <c r="L52" s="361"/>
      <c r="M52" s="361"/>
      <c r="N52" s="361"/>
    </row>
    <row r="53" spans="4:14" ht="22.5" customHeight="1">
      <c r="D53" s="361"/>
      <c r="E53" s="361"/>
      <c r="F53" s="361"/>
      <c r="G53" s="361"/>
      <c r="H53" s="361"/>
      <c r="I53" s="361"/>
      <c r="J53" s="361"/>
      <c r="K53" s="361"/>
      <c r="L53" s="361"/>
      <c r="M53" s="361"/>
      <c r="N53" s="361"/>
    </row>
    <row r="54" spans="4:14" ht="22.5" customHeight="1">
      <c r="D54" s="361"/>
      <c r="E54" s="361"/>
      <c r="F54" s="361"/>
      <c r="G54" s="361"/>
      <c r="H54" s="361"/>
      <c r="I54" s="361"/>
      <c r="J54" s="361"/>
      <c r="K54" s="361"/>
      <c r="L54" s="361"/>
      <c r="M54" s="361"/>
      <c r="N54" s="361"/>
    </row>
    <row r="55" spans="4:14" ht="22.5" customHeight="1">
      <c r="D55" s="361"/>
      <c r="E55" s="361"/>
      <c r="F55" s="361"/>
      <c r="G55" s="361"/>
      <c r="H55" s="361"/>
      <c r="I55" s="361"/>
      <c r="J55" s="361"/>
      <c r="K55" s="361"/>
      <c r="L55" s="361"/>
      <c r="M55" s="361"/>
      <c r="N55" s="361"/>
    </row>
    <row r="56" spans="4:14" ht="22.5" customHeight="1">
      <c r="D56" s="361"/>
      <c r="E56" s="361"/>
      <c r="F56" s="361"/>
      <c r="G56" s="361"/>
      <c r="H56" s="361"/>
      <c r="I56" s="361"/>
      <c r="J56" s="361"/>
      <c r="K56" s="361"/>
      <c r="L56" s="361"/>
      <c r="M56" s="361"/>
      <c r="N56" s="361"/>
    </row>
    <row r="57" spans="4:14" ht="22.5" customHeight="1">
      <c r="D57" s="361"/>
      <c r="E57" s="361"/>
      <c r="F57" s="361"/>
      <c r="G57" s="361"/>
      <c r="H57" s="361"/>
      <c r="I57" s="361"/>
      <c r="J57" s="361"/>
      <c r="K57" s="361"/>
      <c r="L57" s="361"/>
      <c r="M57" s="361"/>
      <c r="N57" s="361"/>
    </row>
    <row r="58" spans="4:14" ht="22.5" customHeight="1">
      <c r="D58" s="361"/>
      <c r="E58" s="361"/>
      <c r="F58" s="361"/>
      <c r="G58" s="361"/>
      <c r="H58" s="361"/>
      <c r="I58" s="361"/>
      <c r="J58" s="361"/>
      <c r="K58" s="361"/>
      <c r="L58" s="361"/>
      <c r="M58" s="361"/>
      <c r="N58" s="361"/>
    </row>
    <row r="59" spans="4:14" ht="22.5" customHeight="1">
      <c r="D59" s="361"/>
      <c r="E59" s="361"/>
      <c r="F59" s="361"/>
      <c r="G59" s="361"/>
      <c r="H59" s="361"/>
      <c r="I59" s="361"/>
      <c r="J59" s="361"/>
      <c r="K59" s="361"/>
      <c r="L59" s="361"/>
      <c r="M59" s="361"/>
      <c r="N59" s="361"/>
    </row>
    <row r="60" spans="4:14" ht="22.5" customHeight="1">
      <c r="D60" s="361"/>
      <c r="E60" s="361"/>
      <c r="F60" s="361"/>
      <c r="G60" s="361"/>
      <c r="H60" s="361"/>
      <c r="I60" s="361"/>
      <c r="J60" s="361"/>
      <c r="K60" s="361"/>
      <c r="L60" s="361"/>
      <c r="M60" s="361"/>
      <c r="N60" s="361"/>
    </row>
    <row r="61" spans="4:14" ht="22.5" customHeight="1">
      <c r="D61" s="361"/>
      <c r="E61" s="361"/>
      <c r="F61" s="361"/>
      <c r="G61" s="361"/>
      <c r="H61" s="361"/>
      <c r="I61" s="361"/>
      <c r="J61" s="361"/>
      <c r="K61" s="361"/>
      <c r="L61" s="361"/>
      <c r="M61" s="361"/>
      <c r="N61" s="361"/>
    </row>
    <row r="62" spans="4:14" ht="22.5" customHeight="1">
      <c r="D62" s="361"/>
      <c r="E62" s="361"/>
      <c r="F62" s="361"/>
      <c r="G62" s="361"/>
      <c r="H62" s="361"/>
      <c r="I62" s="361"/>
      <c r="J62" s="361"/>
      <c r="K62" s="361"/>
      <c r="L62" s="361"/>
      <c r="M62" s="361"/>
      <c r="N62" s="361"/>
    </row>
    <row r="63" spans="4:14" ht="22.5" customHeight="1">
      <c r="D63" s="361"/>
      <c r="E63" s="361"/>
      <c r="F63" s="361"/>
      <c r="G63" s="361"/>
      <c r="H63" s="361"/>
      <c r="I63" s="361"/>
      <c r="J63" s="361"/>
      <c r="K63" s="361"/>
      <c r="L63" s="361"/>
      <c r="M63" s="361"/>
      <c r="N63" s="361"/>
    </row>
    <row r="64" spans="4:14" ht="22.5" customHeight="1">
      <c r="D64" s="361"/>
      <c r="E64" s="361"/>
      <c r="F64" s="361"/>
      <c r="G64" s="361"/>
      <c r="H64" s="361"/>
      <c r="I64" s="361"/>
      <c r="J64" s="361"/>
      <c r="K64" s="361"/>
      <c r="L64" s="361"/>
      <c r="M64" s="361"/>
      <c r="N64" s="361"/>
    </row>
    <row r="65" spans="4:14" ht="22.5" customHeight="1">
      <c r="D65" s="361"/>
      <c r="E65" s="361"/>
      <c r="F65" s="361"/>
      <c r="G65" s="361"/>
      <c r="H65" s="361"/>
      <c r="I65" s="361"/>
      <c r="J65" s="361"/>
      <c r="K65" s="361"/>
      <c r="L65" s="361"/>
      <c r="M65" s="361"/>
      <c r="N65" s="361"/>
    </row>
    <row r="66" spans="4:14" ht="22.5" customHeight="1">
      <c r="D66" s="361"/>
      <c r="E66" s="361"/>
      <c r="F66" s="361"/>
      <c r="G66" s="361"/>
      <c r="H66" s="361"/>
      <c r="I66" s="361"/>
      <c r="J66" s="361"/>
      <c r="K66" s="361"/>
      <c r="L66" s="361"/>
      <c r="M66" s="361"/>
      <c r="N66" s="361"/>
    </row>
    <row r="67" spans="4:14" ht="22.5" customHeight="1">
      <c r="D67" s="361"/>
      <c r="E67" s="361"/>
      <c r="F67" s="361"/>
      <c r="G67" s="361"/>
      <c r="H67" s="361"/>
      <c r="I67" s="361"/>
      <c r="J67" s="361"/>
      <c r="K67" s="361"/>
      <c r="L67" s="361"/>
      <c r="M67" s="361"/>
      <c r="N67" s="361"/>
    </row>
    <row r="68" spans="4:14" ht="22.5" customHeight="1">
      <c r="D68" s="361"/>
      <c r="E68" s="361"/>
      <c r="F68" s="361"/>
      <c r="G68" s="361"/>
      <c r="H68" s="361"/>
      <c r="I68" s="361"/>
      <c r="J68" s="361"/>
      <c r="K68" s="361"/>
      <c r="L68" s="361"/>
      <c r="M68" s="361"/>
      <c r="N68" s="361"/>
    </row>
    <row r="69" spans="4:14" ht="22.5" customHeight="1">
      <c r="D69" s="361"/>
      <c r="E69" s="361"/>
      <c r="F69" s="361"/>
      <c r="G69" s="361"/>
      <c r="H69" s="361"/>
      <c r="I69" s="361"/>
      <c r="J69" s="361"/>
      <c r="K69" s="361"/>
      <c r="L69" s="361"/>
      <c r="M69" s="361"/>
      <c r="N69" s="361"/>
    </row>
    <row r="70" spans="4:14" ht="22.5" customHeight="1">
      <c r="D70" s="361"/>
      <c r="E70" s="361"/>
      <c r="F70" s="361"/>
      <c r="G70" s="361"/>
      <c r="H70" s="361"/>
      <c r="I70" s="361"/>
      <c r="J70" s="361"/>
      <c r="K70" s="361"/>
      <c r="L70" s="361"/>
      <c r="M70" s="361"/>
      <c r="N70" s="361"/>
    </row>
    <row r="71" spans="4:14" ht="22.5" customHeight="1">
      <c r="D71" s="361"/>
      <c r="E71" s="361"/>
      <c r="F71" s="361"/>
      <c r="G71" s="361"/>
      <c r="H71" s="361"/>
      <c r="I71" s="361"/>
      <c r="J71" s="361"/>
      <c r="K71" s="361"/>
      <c r="L71" s="361"/>
      <c r="M71" s="361"/>
      <c r="N71" s="361"/>
    </row>
    <row r="72" spans="4:14" ht="22.5" customHeight="1">
      <c r="D72" s="361"/>
      <c r="E72" s="361"/>
      <c r="F72" s="361"/>
      <c r="G72" s="361"/>
      <c r="H72" s="361"/>
      <c r="I72" s="361"/>
      <c r="J72" s="361"/>
      <c r="K72" s="361"/>
      <c r="L72" s="361"/>
      <c r="M72" s="361"/>
      <c r="N72" s="361"/>
    </row>
    <row r="73" spans="4:14" ht="22.5" customHeight="1">
      <c r="D73" s="361"/>
      <c r="E73" s="361"/>
      <c r="F73" s="361"/>
      <c r="G73" s="361"/>
      <c r="H73" s="361"/>
      <c r="I73" s="361"/>
      <c r="J73" s="361"/>
      <c r="K73" s="361"/>
      <c r="L73" s="361"/>
      <c r="M73" s="361"/>
      <c r="N73" s="361"/>
    </row>
    <row r="74" spans="4:14" ht="22.5" customHeight="1">
      <c r="D74" s="361"/>
      <c r="E74" s="361"/>
      <c r="F74" s="361"/>
      <c r="G74" s="361"/>
      <c r="H74" s="361"/>
      <c r="I74" s="361"/>
      <c r="J74" s="361"/>
      <c r="K74" s="361"/>
      <c r="L74" s="361"/>
      <c r="M74" s="361"/>
      <c r="N74" s="361"/>
    </row>
    <row r="75" spans="4:14" ht="22.5" customHeight="1">
      <c r="D75" s="361"/>
      <c r="E75" s="361"/>
      <c r="F75" s="361"/>
      <c r="G75" s="361"/>
      <c r="H75" s="361"/>
      <c r="I75" s="361"/>
      <c r="J75" s="361"/>
      <c r="K75" s="361"/>
      <c r="L75" s="361"/>
      <c r="M75" s="361"/>
      <c r="N75" s="361"/>
    </row>
    <row r="76" spans="4:14" ht="22.5" customHeight="1">
      <c r="D76" s="361"/>
      <c r="E76" s="361"/>
      <c r="F76" s="361"/>
      <c r="G76" s="361"/>
      <c r="H76" s="361"/>
      <c r="I76" s="361"/>
      <c r="J76" s="361"/>
      <c r="K76" s="361"/>
      <c r="L76" s="361"/>
      <c r="M76" s="361"/>
      <c r="N76" s="361"/>
    </row>
    <row r="77" spans="4:14" ht="22.5" customHeight="1">
      <c r="D77" s="361"/>
      <c r="E77" s="361"/>
      <c r="F77" s="361"/>
      <c r="G77" s="361"/>
      <c r="H77" s="361"/>
      <c r="I77" s="361"/>
      <c r="J77" s="361"/>
      <c r="K77" s="361"/>
      <c r="L77" s="361"/>
      <c r="M77" s="361"/>
      <c r="N77" s="361"/>
    </row>
    <row r="78" spans="4:14" ht="22.5" customHeight="1">
      <c r="D78" s="361"/>
      <c r="E78" s="361"/>
      <c r="F78" s="361"/>
      <c r="G78" s="361"/>
      <c r="H78" s="361"/>
      <c r="I78" s="361"/>
      <c r="J78" s="361"/>
      <c r="K78" s="361"/>
      <c r="L78" s="361"/>
      <c r="M78" s="361"/>
      <c r="N78" s="361"/>
    </row>
    <row r="79" spans="4:14" ht="22.5" customHeight="1">
      <c r="D79" s="361"/>
      <c r="E79" s="361"/>
      <c r="F79" s="361"/>
      <c r="G79" s="361"/>
      <c r="H79" s="361"/>
      <c r="I79" s="361"/>
      <c r="J79" s="361"/>
      <c r="K79" s="361"/>
      <c r="L79" s="361"/>
      <c r="M79" s="361"/>
      <c r="N79" s="361"/>
    </row>
    <row r="80" spans="4:14" ht="22.5" customHeight="1">
      <c r="D80" s="361"/>
      <c r="E80" s="361"/>
      <c r="F80" s="361"/>
      <c r="G80" s="361"/>
      <c r="H80" s="361"/>
      <c r="I80" s="361"/>
      <c r="J80" s="361"/>
      <c r="K80" s="361"/>
      <c r="L80" s="361"/>
      <c r="M80" s="361"/>
      <c r="N80" s="361"/>
    </row>
    <row r="81" spans="4:14" ht="22.5" customHeight="1">
      <c r="D81" s="361"/>
      <c r="E81" s="361"/>
      <c r="F81" s="361"/>
      <c r="G81" s="361"/>
      <c r="H81" s="361"/>
      <c r="I81" s="361"/>
      <c r="J81" s="361"/>
      <c r="K81" s="361"/>
      <c r="L81" s="361"/>
      <c r="M81" s="361"/>
      <c r="N81" s="361"/>
    </row>
    <row r="82" spans="4:14">
      <c r="D82" s="361"/>
      <c r="E82" s="361"/>
      <c r="F82" s="361"/>
      <c r="G82" s="361"/>
      <c r="H82" s="361"/>
      <c r="I82" s="361"/>
      <c r="J82" s="361"/>
      <c r="K82" s="361"/>
      <c r="L82" s="361"/>
      <c r="M82" s="361"/>
      <c r="N82" s="361"/>
    </row>
    <row r="83" spans="4:14">
      <c r="D83" s="361"/>
      <c r="E83" s="361"/>
      <c r="F83" s="361"/>
      <c r="G83" s="361"/>
      <c r="H83" s="361"/>
      <c r="I83" s="361"/>
      <c r="J83" s="361"/>
      <c r="K83" s="361"/>
      <c r="L83" s="361"/>
      <c r="M83" s="361"/>
      <c r="N83" s="361"/>
    </row>
    <row r="84" spans="4:14">
      <c r="D84" s="361"/>
      <c r="E84" s="361"/>
      <c r="F84" s="361"/>
      <c r="G84" s="361"/>
      <c r="H84" s="361"/>
      <c r="I84" s="361"/>
      <c r="J84" s="361"/>
      <c r="K84" s="361"/>
      <c r="L84" s="361"/>
      <c r="M84" s="361"/>
      <c r="N84" s="361"/>
    </row>
    <row r="85" spans="4:14">
      <c r="D85" s="361"/>
      <c r="E85" s="361"/>
      <c r="F85" s="361"/>
      <c r="G85" s="361"/>
      <c r="H85" s="361"/>
      <c r="I85" s="361"/>
      <c r="J85" s="361"/>
      <c r="K85" s="361"/>
      <c r="L85" s="361"/>
      <c r="M85" s="361"/>
      <c r="N85" s="361"/>
    </row>
    <row r="86" spans="4:14">
      <c r="D86" s="361"/>
      <c r="E86" s="361"/>
      <c r="F86" s="361"/>
      <c r="G86" s="361"/>
      <c r="H86" s="361"/>
      <c r="I86" s="361"/>
      <c r="J86" s="361"/>
      <c r="K86" s="361"/>
      <c r="L86" s="361"/>
      <c r="M86" s="361"/>
      <c r="N86" s="361"/>
    </row>
    <row r="87" spans="4:14">
      <c r="D87" s="361"/>
      <c r="E87" s="361"/>
      <c r="F87" s="361"/>
      <c r="G87" s="361"/>
      <c r="H87" s="361"/>
      <c r="I87" s="361"/>
      <c r="J87" s="361"/>
      <c r="K87" s="361"/>
      <c r="L87" s="361"/>
      <c r="M87" s="361"/>
      <c r="N87" s="361"/>
    </row>
    <row r="88" spans="4:14">
      <c r="D88" s="361"/>
      <c r="E88" s="361"/>
      <c r="F88" s="361"/>
      <c r="G88" s="361"/>
      <c r="H88" s="361"/>
      <c r="I88" s="361"/>
      <c r="J88" s="361"/>
      <c r="K88" s="361"/>
      <c r="L88" s="361"/>
      <c r="M88" s="361"/>
      <c r="N88" s="361"/>
    </row>
    <row r="89" spans="4:14">
      <c r="D89" s="361"/>
      <c r="E89" s="361"/>
      <c r="F89" s="361"/>
      <c r="G89" s="361"/>
      <c r="H89" s="361"/>
      <c r="I89" s="361"/>
      <c r="J89" s="361"/>
      <c r="K89" s="361"/>
      <c r="L89" s="361"/>
      <c r="M89" s="361"/>
      <c r="N89" s="361"/>
    </row>
    <row r="90" spans="4:14">
      <c r="D90" s="361"/>
      <c r="E90" s="361"/>
      <c r="F90" s="361"/>
      <c r="G90" s="361"/>
      <c r="H90" s="361"/>
      <c r="I90" s="361"/>
      <c r="J90" s="361"/>
      <c r="K90" s="361"/>
      <c r="L90" s="361"/>
      <c r="M90" s="361"/>
      <c r="N90" s="361"/>
    </row>
    <row r="91" spans="4:14">
      <c r="D91" s="361"/>
      <c r="E91" s="361"/>
      <c r="F91" s="361"/>
      <c r="G91" s="361"/>
      <c r="H91" s="361"/>
      <c r="I91" s="361"/>
      <c r="J91" s="361"/>
      <c r="K91" s="361"/>
      <c r="L91" s="361"/>
      <c r="M91" s="361"/>
      <c r="N91" s="361"/>
    </row>
    <row r="92" spans="4:14">
      <c r="D92" s="361"/>
      <c r="E92" s="361"/>
      <c r="F92" s="361"/>
      <c r="G92" s="361"/>
      <c r="H92" s="361"/>
      <c r="I92" s="361"/>
      <c r="J92" s="361"/>
      <c r="K92" s="361"/>
      <c r="L92" s="361"/>
      <c r="M92" s="361"/>
      <c r="N92" s="361"/>
    </row>
    <row r="93" spans="4:14">
      <c r="D93" s="361"/>
      <c r="E93" s="361"/>
      <c r="F93" s="361"/>
      <c r="G93" s="361"/>
      <c r="H93" s="361"/>
      <c r="I93" s="361"/>
      <c r="J93" s="361"/>
      <c r="K93" s="361"/>
      <c r="L93" s="361"/>
      <c r="M93" s="361"/>
      <c r="N93" s="361"/>
    </row>
    <row r="94" spans="4:14">
      <c r="D94" s="361"/>
      <c r="E94" s="361"/>
      <c r="F94" s="361"/>
      <c r="G94" s="361"/>
      <c r="H94" s="361"/>
      <c r="I94" s="361"/>
      <c r="J94" s="361"/>
      <c r="K94" s="361"/>
      <c r="L94" s="361"/>
      <c r="M94" s="361"/>
      <c r="N94" s="361"/>
    </row>
    <row r="95" spans="4:14">
      <c r="D95" s="361"/>
      <c r="E95" s="361"/>
      <c r="F95" s="361"/>
      <c r="G95" s="361"/>
      <c r="H95" s="361"/>
      <c r="I95" s="361"/>
      <c r="J95" s="361"/>
      <c r="K95" s="361"/>
      <c r="L95" s="361"/>
      <c r="M95" s="361"/>
      <c r="N95" s="361"/>
    </row>
    <row r="96" spans="4:14">
      <c r="D96" s="361"/>
      <c r="E96" s="361"/>
      <c r="F96" s="361"/>
      <c r="G96" s="361"/>
      <c r="H96" s="361"/>
      <c r="I96" s="361"/>
      <c r="J96" s="361"/>
      <c r="K96" s="361"/>
      <c r="L96" s="361"/>
      <c r="M96" s="361"/>
      <c r="N96" s="361"/>
    </row>
    <row r="97" spans="4:14">
      <c r="D97" s="361"/>
      <c r="E97" s="361"/>
      <c r="F97" s="361"/>
      <c r="G97" s="361"/>
      <c r="H97" s="361"/>
      <c r="I97" s="361"/>
      <c r="J97" s="361"/>
      <c r="K97" s="361"/>
      <c r="L97" s="361"/>
      <c r="M97" s="361"/>
      <c r="N97" s="361"/>
    </row>
    <row r="98" spans="4:14">
      <c r="D98" s="359"/>
      <c r="E98" s="359"/>
      <c r="F98" s="359"/>
      <c r="G98" s="359"/>
      <c r="H98" s="359"/>
      <c r="I98" s="359"/>
      <c r="J98" s="359"/>
      <c r="K98" s="359"/>
      <c r="L98" s="359"/>
      <c r="M98" s="359"/>
      <c r="N98" s="359"/>
    </row>
    <row r="99" spans="4:14">
      <c r="D99" s="359"/>
      <c r="E99" s="359"/>
      <c r="F99" s="359"/>
      <c r="G99" s="359"/>
      <c r="H99" s="359"/>
      <c r="I99" s="359"/>
      <c r="J99" s="359"/>
      <c r="K99" s="359"/>
      <c r="L99" s="359"/>
      <c r="M99" s="359"/>
      <c r="N99" s="359"/>
    </row>
    <row r="100" spans="4:14">
      <c r="D100" s="359"/>
      <c r="E100" s="359"/>
      <c r="F100" s="359"/>
      <c r="G100" s="359"/>
      <c r="H100" s="359"/>
      <c r="I100" s="359"/>
      <c r="J100" s="359"/>
      <c r="K100" s="359"/>
      <c r="L100" s="359"/>
      <c r="M100" s="359"/>
      <c r="N100" s="359"/>
    </row>
    <row r="101" spans="4:14">
      <c r="D101" s="359"/>
      <c r="E101" s="359"/>
      <c r="F101" s="359"/>
      <c r="G101" s="359"/>
      <c r="H101" s="359"/>
      <c r="I101" s="359"/>
      <c r="J101" s="359"/>
      <c r="K101" s="359"/>
      <c r="L101" s="359"/>
      <c r="M101" s="359"/>
      <c r="N101" s="359"/>
    </row>
    <row r="102" spans="4:14">
      <c r="D102" s="359"/>
      <c r="E102" s="359"/>
      <c r="F102" s="359"/>
      <c r="G102" s="359"/>
      <c r="H102" s="359"/>
      <c r="I102" s="359"/>
      <c r="J102" s="359"/>
      <c r="K102" s="359"/>
      <c r="L102" s="359"/>
      <c r="M102" s="359"/>
      <c r="N102" s="359"/>
    </row>
    <row r="103" spans="4:14">
      <c r="D103" s="359"/>
      <c r="E103" s="359"/>
      <c r="F103" s="359"/>
      <c r="G103" s="359"/>
      <c r="H103" s="359"/>
      <c r="I103" s="359"/>
      <c r="J103" s="359"/>
      <c r="K103" s="359"/>
      <c r="L103" s="359"/>
      <c r="M103" s="359"/>
      <c r="N103" s="359"/>
    </row>
    <row r="104" spans="4:14">
      <c r="D104" s="359"/>
      <c r="E104" s="359"/>
      <c r="F104" s="359"/>
      <c r="G104" s="359"/>
      <c r="H104" s="359"/>
      <c r="I104" s="359"/>
      <c r="J104" s="359"/>
      <c r="K104" s="359"/>
      <c r="L104" s="359"/>
      <c r="M104" s="359"/>
      <c r="N104" s="359"/>
    </row>
    <row r="105" spans="4:14">
      <c r="D105" s="359"/>
      <c r="E105" s="359"/>
      <c r="F105" s="359"/>
      <c r="G105" s="359"/>
      <c r="H105" s="359"/>
      <c r="I105" s="359"/>
      <c r="J105" s="359"/>
      <c r="K105" s="359"/>
      <c r="L105" s="359"/>
      <c r="M105" s="359"/>
      <c r="N105" s="359"/>
    </row>
  </sheetData>
  <sheetProtection algorithmName="SHA-512" hashValue="0PwmE2Rr6VMcBvohOmDVU/31bpTOTm4KCymzj98QtSgPWWWp2wneQ5mmg975mMWtOs9UJwy2ML1Di/W3O8btLQ==" saltValue="s8vZ4vGnUt3OsObkjeUwGg==" spinCount="100000" sheet="1" objects="1" scenarios="1" selectLockedCells="1" selectUnlockedCells="1"/>
  <mergeCells count="2">
    <mergeCell ref="D17:J17"/>
    <mergeCell ref="D18:J27"/>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0"/>
  <sheetViews>
    <sheetView zoomScale="70" zoomScaleNormal="70" workbookViewId="0">
      <pane ySplit="4" topLeftCell="A5" activePane="bottomLeft" state="frozen"/>
      <selection pane="bottomLeft" sqref="A1:XFD1048576"/>
    </sheetView>
  </sheetViews>
  <sheetFormatPr defaultRowHeight="14.5"/>
  <cols>
    <col min="1" max="1" width="18.453125" style="219" customWidth="1"/>
    <col min="2" max="2" width="19.1796875" style="219" bestFit="1" customWidth="1"/>
    <col min="3" max="3" width="18.453125" style="219" bestFit="1" customWidth="1"/>
    <col min="4" max="4" width="31.7265625" style="272" customWidth="1"/>
    <col min="5" max="5" width="33.54296875" style="381" customWidth="1"/>
    <col min="6" max="6" width="29" style="381" customWidth="1"/>
    <col min="7" max="7" width="32.1796875" style="381" customWidth="1"/>
    <col min="8" max="9" width="27" style="381" customWidth="1"/>
    <col min="10" max="10" width="28.453125" style="381" customWidth="1"/>
    <col min="11" max="13" width="17.26953125" style="381" customWidth="1"/>
    <col min="14" max="14" width="17.26953125" style="116" customWidth="1"/>
  </cols>
  <sheetData>
    <row r="1" spans="1:14" ht="28">
      <c r="B1" s="297" t="s">
        <v>809</v>
      </c>
      <c r="C1"/>
      <c r="D1"/>
      <c r="E1"/>
      <c r="F1"/>
      <c r="G1"/>
      <c r="H1"/>
      <c r="I1" s="55"/>
      <c r="J1"/>
    </row>
    <row r="2" spans="1:14" ht="24.5">
      <c r="B2" s="402" t="s">
        <v>807</v>
      </c>
      <c r="C2" s="401"/>
      <c r="D2" s="409"/>
      <c r="E2" s="116"/>
      <c r="F2" s="116"/>
      <c r="G2" s="116"/>
      <c r="H2" s="116"/>
      <c r="I2" s="116"/>
      <c r="J2" s="116"/>
      <c r="K2" s="116"/>
      <c r="L2" s="116"/>
      <c r="M2" s="116"/>
    </row>
    <row r="3" spans="1:14" ht="18.5">
      <c r="B3" s="373"/>
      <c r="D3" s="388"/>
      <c r="E3" s="116"/>
      <c r="F3" s="116"/>
      <c r="G3" s="116"/>
      <c r="H3" s="116"/>
      <c r="I3" s="116"/>
      <c r="J3" s="116"/>
      <c r="K3" s="116"/>
      <c r="L3" s="116"/>
      <c r="M3" s="116"/>
    </row>
    <row r="4" spans="1:14" ht="15.5">
      <c r="C4" s="648">
        <v>43281</v>
      </c>
      <c r="D4" s="375">
        <v>2010</v>
      </c>
      <c r="E4" s="363">
        <v>2011</v>
      </c>
      <c r="F4" s="363">
        <v>2012</v>
      </c>
      <c r="G4" s="363">
        <v>2013</v>
      </c>
      <c r="H4" s="363">
        <v>2014</v>
      </c>
      <c r="I4" s="363">
        <v>2015</v>
      </c>
      <c r="J4" s="363">
        <v>2016</v>
      </c>
      <c r="K4" s="363">
        <v>2017</v>
      </c>
      <c r="L4" s="363">
        <v>2018</v>
      </c>
      <c r="M4" s="363">
        <v>2019</v>
      </c>
      <c r="N4" s="363">
        <v>2020</v>
      </c>
    </row>
    <row r="5" spans="1:14" ht="72">
      <c r="A5" s="388">
        <v>1</v>
      </c>
      <c r="B5" s="376" t="s">
        <v>7</v>
      </c>
      <c r="C5" s="377" t="s">
        <v>99</v>
      </c>
      <c r="D5" s="382" t="str">
        <f>Anaysis_30JUNE!D7</f>
        <v>Audit Report MFEM Act 1995/96 requires to prepare F/S in accordance with GAAP as approved by IFAC.  Financial Statements Statement of Accounting Policies - prepared per MFEM Act 1995/96 and IPSAS</v>
      </c>
      <c r="E5" s="382" t="str">
        <f>Anaysis_30JUNE!J7</f>
        <v>Audit Report MFEM Act 1995/96 requires to prepare F/S in accordance with GAAP as approved by IFAC.  Financial Statements Statement of Accounting Policies - prepared per MFEM Act 1995/96 and IPSAS</v>
      </c>
      <c r="F5" s="382" t="str">
        <f>Anaysis_30JUNE!P7</f>
        <v>Audit Report MFEM Act 1995/96 requires to prepare F/S in accordance with GAAP as approved by IFAC.  Financial Statements Statement of Accounting Policies - prepared per MFEM Act 1995/96 and IPSAS</v>
      </c>
      <c r="G5" s="382" t="str">
        <f>Anaysis_30JUNE!V7</f>
        <v>Audit Report  In accordance with IPSAS  Financial Statements Statement of Accounting Policies - prepared per MFEM Act 1995/96 and the IPSAS</v>
      </c>
      <c r="H5" s="382">
        <f>Anaysis_30JUNE!AB7</f>
        <v>0</v>
      </c>
      <c r="I5" s="382">
        <f>Anaysis_30JUNE!AH7</f>
        <v>0</v>
      </c>
      <c r="J5" s="382">
        <f>Anaysis_30JUNE!AN7</f>
        <v>0</v>
      </c>
      <c r="K5" s="382"/>
      <c r="L5" s="383"/>
      <c r="M5" s="383"/>
      <c r="N5" s="372"/>
    </row>
    <row r="6" spans="1:14" ht="46.5" customHeight="1">
      <c r="A6" s="407">
        <v>2</v>
      </c>
      <c r="B6" s="376" t="s">
        <v>19</v>
      </c>
      <c r="C6" s="377" t="s">
        <v>778</v>
      </c>
      <c r="D6" s="652"/>
      <c r="E6" s="652"/>
      <c r="F6" s="652"/>
      <c r="G6" s="653"/>
      <c r="H6" s="382" t="s">
        <v>973</v>
      </c>
      <c r="I6" s="382">
        <f>Anaysis_30JUNE!AH8</f>
        <v>0</v>
      </c>
      <c r="J6" s="382">
        <f>Anaysis_30JUNE!AN8</f>
        <v>0</v>
      </c>
      <c r="K6" s="382"/>
      <c r="L6" s="383"/>
      <c r="M6" s="383"/>
      <c r="N6" s="372"/>
    </row>
    <row r="7" spans="1:14" ht="86.5" customHeight="1">
      <c r="A7" s="407">
        <v>3</v>
      </c>
      <c r="B7" s="376" t="s">
        <v>21</v>
      </c>
      <c r="C7" s="377" t="s">
        <v>32</v>
      </c>
      <c r="D7" s="382" t="str">
        <f>Anaysis_30JUNE!D9</f>
        <v xml:space="preserve">Financial Statements Public Accounts have been prepared primarily on a modified accrual basis. </v>
      </c>
      <c r="E7" s="382" t="str">
        <f>Anaysis_30JUNE!J9</f>
        <v xml:space="preserve"> Public Accounts have been prepared primarily on a modified accrual basis. </v>
      </c>
      <c r="F7" s="382" t="str">
        <f>Anaysis_30JUNE!P9</f>
        <v>Public Accounts have been prepared prmiarily on a modified accrual basis</v>
      </c>
      <c r="G7" s="382" t="str">
        <f>Anaysis_30JUNE!V9</f>
        <v>Public Accounts have been prepared prmiarily on a modified accrual basis</v>
      </c>
      <c r="H7" s="382" t="str">
        <f>Anaysis_30JUNE!AB9</f>
        <v>Public Accounts have been prepared prmiarily on a modified accrual basis</v>
      </c>
      <c r="I7" s="382" t="str">
        <f>Anaysis_30JUNE!AH9</f>
        <v xml:space="preserve">1.2 Public Accounts are prepared primarily on a modified cash basis with the anticipation to move to accrual basis in future with the ongoing reforms now in plan.  1.3 The Public Accounts have been prepared primarily on a modified cash basis. </v>
      </c>
      <c r="J7" s="382">
        <f>Anaysis_30JUNE!AN9</f>
        <v>0</v>
      </c>
      <c r="K7" s="382"/>
      <c r="L7" s="383"/>
      <c r="M7" s="383"/>
      <c r="N7" s="372"/>
    </row>
    <row r="8" spans="1:14" ht="108">
      <c r="A8" s="407">
        <v>4</v>
      </c>
      <c r="B8" s="376" t="s">
        <v>22</v>
      </c>
      <c r="C8" s="377" t="s">
        <v>32</v>
      </c>
      <c r="D8" s="382" t="str">
        <f>Anaysis_30JUNE!D10</f>
        <v xml:space="preserve">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IFRS. </v>
      </c>
      <c r="E8" s="382" t="str">
        <f>Anaysis_30JUNE!J10</f>
        <v xml:space="preserve">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IFRS. </v>
      </c>
      <c r="F8" s="382" t="str">
        <f>Anaysis_30JUNE!P10</f>
        <v xml:space="preserve">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IFRS. </v>
      </c>
      <c r="G8" s="382" t="str">
        <f>Anaysis_30JUNE!V10</f>
        <v xml:space="preserve">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IFRS. </v>
      </c>
      <c r="H8" s="382" t="str">
        <f>Anaysis_30JUNE!AB10</f>
        <v xml:space="preserve">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IFRS. </v>
      </c>
      <c r="I8" s="382" t="str">
        <f>Anaysis_30JUNE!AH10</f>
        <v>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IPSAS.</v>
      </c>
      <c r="J8" s="382" t="str">
        <f>Anaysis_30JUNE!AN10</f>
        <v>Financial Statements Note 1. Accounting Policies (ii) PFM Act 2002 and any applicable regulations.  Cash Basis IPSAS. Financial Reporting Under the Cash Basis of Accounting. Audit Report Management is responsible for the preparation and fair presentation of these financial statements in accordance with IPSAS.</v>
      </c>
      <c r="K8" s="382"/>
      <c r="L8" s="383"/>
      <c r="M8" s="383"/>
      <c r="N8" s="372"/>
    </row>
    <row r="9" spans="1:14" ht="96">
      <c r="A9" s="407">
        <v>5</v>
      </c>
      <c r="B9" s="378" t="s">
        <v>2</v>
      </c>
      <c r="C9" s="379" t="s">
        <v>38</v>
      </c>
      <c r="D9" s="382" t="str">
        <f>Anaysis_30JUNE!D11</f>
        <v>[Note 1 Basis of accounting ] - 1.10 The Principles and rules in the Australian Bureau of Statistics (ABS) GFS  Manual Australian System of Government Finance Statistics: Concepts, Sources and Methods 2005   1.11 The financial report has been prepared on an accrual basis and presented in AUD</v>
      </c>
      <c r="E9" s="382" t="str">
        <f>Anaysis_30JUNE!J11</f>
        <v>[Note 1 Basis of accounting ] - 1.12 The Principles and rules in the Australian Bureau of Statistics (ABS) GFS  Manual Australian System of Government Finance Statistics: Concepts, Sources and Methods 2005   1.18 The financial report has been prepared on an accrual basis and presented in AUD</v>
      </c>
      <c r="F9" s="382" t="str">
        <f>Anaysis_30JUNE!P11</f>
        <v>[Note 1 Basis of accounting ] - The Principles and rules in the Australian Bureau of Statistics (ABS) GFS  Manual Australian System of Government Finance Statistics: Concepts, Sources and Methods 2005.   The financial report has been prepared on an accrual basis and presented in AUD</v>
      </c>
      <c r="G9" s="382" t="str">
        <f>Anaysis_30JUNE!V11</f>
        <v>[Note 1 Basis of accounting ] - The Principles and rules in the Australian Bureau of Statistics (ABS) GFS  Manual Australian System of Government Finance Statistics: Concepts, Sources and Methods 2005.   The financial report has been prepared on an accrual basis and presented in AUD</v>
      </c>
      <c r="H9" s="382" t="str">
        <f>Anaysis_30JUNE!AB11</f>
        <v>[Note 1 Basis of accounting ] - The Principles and rules in the Australian Bureau of Statistics (ABS) GFS  Manual Australian System of Government Finance Statistics: Concepts, Sources and Methods 2005.   The financial report has been prepared on an accrual basis and presented in AUD</v>
      </c>
      <c r="I9" s="382" t="str">
        <f>Anaysis_30JUNE!AH11</f>
        <v>[Note 1 Basis of accounting ] - The Principles and rules in the Australian Bureau of Statistics (ABS) GFS  Manual Australian System of Government Finance Statistics: Concepts, Sources and Methods 2005.   The financial report has been prepared on an accrual basis and presented in AUD</v>
      </c>
      <c r="J9" s="382" t="str">
        <f>Anaysis_30JUNE!AN11</f>
        <v>[Note 1 Basis of accounting ] - The Principles and rules in the Australian Bureau of Statistics (ABS) GFS  Manual Australian System of Government Finance Statistics: Concepts, Sources and Methods 2005.   The financial report has been prepared on an accrual basis and presented in AUD</v>
      </c>
      <c r="K9" s="382"/>
      <c r="L9" s="383"/>
      <c r="M9" s="383"/>
      <c r="N9" s="372"/>
    </row>
    <row r="10" spans="1:14" ht="121.5" customHeight="1">
      <c r="A10" s="407">
        <v>6</v>
      </c>
      <c r="B10" s="376" t="s">
        <v>3</v>
      </c>
      <c r="C10" s="379" t="s">
        <v>38</v>
      </c>
      <c r="D10" s="382" t="str">
        <f>Anaysis_30JUNE!D12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E10" s="382" t="str">
        <f>Anaysis_30JUNE!J12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F10" s="382" t="str">
        <f>Anaysis_30JUNE!P12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G10" s="382" t="str">
        <f>Anaysis_30JUNE!V12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H10" s="382" t="str">
        <f>Anaysis_30JUNE!AB12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I10" s="382" t="str">
        <f>Anaysis_30JUNE!AH12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J10" s="382" t="str">
        <f>Anaysis_30JUNE!AN12</f>
        <v xml:space="preserve">Note 1(d) compliance with prescribed requirements The financial report has been prepared in accordance with the FAA2009.  Comply with AASB1049 which requires compliance with AAS and Concepts, Interpretations and other authoritative pronouncements.  General Purpose financial report.  Prepared on an Accruals basis. </v>
      </c>
      <c r="K10" s="382"/>
      <c r="L10" s="383"/>
      <c r="M10" s="383"/>
      <c r="N10" s="372"/>
    </row>
    <row r="11" spans="1:14" ht="60">
      <c r="A11" s="407">
        <v>7</v>
      </c>
      <c r="B11" s="376" t="s">
        <v>4</v>
      </c>
      <c r="C11" s="379" t="s">
        <v>38</v>
      </c>
      <c r="D11" s="382" t="str">
        <f>Anaysis_30JUNE!D13</f>
        <v xml:space="preserve">Note 1 Financial statements prepared in accordance with AASB1049.  AASB 1049 harmonises GFS with GAAP to the extend that GFS does not conflict with GAAP. </v>
      </c>
      <c r="E11" s="382" t="str">
        <f>Anaysis_30JUNE!J13</f>
        <v xml:space="preserve">Note 1 Financial statements prepared in accordance with AASB1049.  AASB 1049 harmonises GFS with GAAP to the extend that GFS does not conflict with GAAP. </v>
      </c>
      <c r="F11" s="382" t="str">
        <f>Anaysis_30JUNE!P13</f>
        <v xml:space="preserve">Note 1 Financial statements prepared in accordance with AASB1049.  AASB 1049 harmonises GFS with GAAP/AGAAP to the extenT that GFS does not conflict with GAAP. </v>
      </c>
      <c r="G11" s="382" t="str">
        <f>Anaysis_30JUNE!V13</f>
        <v>Note 1 AASB 1049 Whole of Government and General Government Sector Financial Reporting and s6 of Public Finance and Audit Act 1983</v>
      </c>
      <c r="H11" s="382" t="str">
        <f>Anaysis_30JUNE!AB13</f>
        <v>Note 1 AASB 1049 Whole of Government and General Government Sector Financial Reporting and s6 of Public Finance and Audit Act 1983</v>
      </c>
      <c r="I11" s="382" t="str">
        <f>Anaysis_30JUNE!AH13</f>
        <v>Note 1 AASB 1049 Whole of Government and General Government Sector Financial Reporting and s6 of Public Finance and Audit Act 1983</v>
      </c>
      <c r="J11" s="382" t="str">
        <f>Anaysis_30JUNE!AN13</f>
        <v>Note 1 AASB 1049 Whole of Government and General Government Sector Financial Reporting and s6 of Public Finance and Audit Act 1983</v>
      </c>
      <c r="K11" s="382"/>
      <c r="L11" s="383"/>
      <c r="M11" s="383"/>
      <c r="N11" s="372"/>
    </row>
    <row r="12" spans="1:14" ht="132">
      <c r="A12" s="407">
        <v>8</v>
      </c>
      <c r="B12" s="376" t="s">
        <v>5</v>
      </c>
      <c r="C12" s="379" t="s">
        <v>38</v>
      </c>
      <c r="D12" s="382" t="str">
        <f>Anaysis_30JUNE!D14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E12" s="382" t="str">
        <f>Anaysis_30JUNE!J14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F12" s="382" t="str">
        <f>Anaysis_30JUNE!P14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G12" s="382" t="str">
        <f>Anaysis_30JUNE!V14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H12" s="382" t="str">
        <f>Anaysis_30JUNE!AB14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I12" s="382" t="str">
        <f>Anaysis_30JUNE!AH14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J12" s="382" t="str">
        <f>Anaysis_30JUNE!AN14</f>
        <v xml:space="preserve">Note 2 Summary of Significant Accounting Policies  These general purpose financial statements have been prepared to comply with GAAP as required by the FMA.  The financial statements have been prepared in accordance with Australian Accounting Standards and ACT Accounting Policies.  The consolidated f/s have been prepared using the accrual basis of accounting. </v>
      </c>
      <c r="K12" s="382"/>
      <c r="L12" s="383"/>
      <c r="M12" s="383"/>
      <c r="N12" s="372"/>
    </row>
    <row r="13" spans="1:14" ht="141.5" customHeight="1">
      <c r="A13" s="407">
        <v>9</v>
      </c>
      <c r="B13" s="376" t="s">
        <v>6</v>
      </c>
      <c r="C13" s="379" t="s">
        <v>38</v>
      </c>
      <c r="D13" s="382" t="str">
        <f>Anaysis_30JUNE!D15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E13" s="382" t="str">
        <f>Anaysis_30JUNE!J15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F13" s="382" t="str">
        <f>Anaysis_30JUNE!P15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G13" s="382" t="str">
        <f>Anaysis_30JUNE!V15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H13" s="382" t="str">
        <f>Anaysis_30JUNE!AB15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I13" s="382" t="str">
        <f>Anaysis_30JUNE!AH15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J13" s="382" t="str">
        <f>Anaysis_30JUNE!AN15</f>
        <v>Note 1 (a) Statement of Compliance These general purpose consolidated financial statements have been prepared in accordance with the FMA 1994 and applicable AAS which includes Interpretations issued by the AASB.  The F/S are presented in a manner consistent with the requirements of AASB 1049 Whole of Government and General Government Sector Financial Reporting The accrual basis of accounting has been applied in the preparation of the F/S</v>
      </c>
      <c r="K13" s="382"/>
      <c r="L13" s="383"/>
      <c r="M13" s="383"/>
      <c r="N13" s="372"/>
    </row>
    <row r="14" spans="1:14" ht="114" customHeight="1">
      <c r="A14" s="407">
        <v>10</v>
      </c>
      <c r="B14" s="376" t="s">
        <v>20</v>
      </c>
      <c r="C14" s="377" t="s">
        <v>38</v>
      </c>
      <c r="D14" s="382" t="str">
        <f>Anaysis_30JUNE!D16</f>
        <v xml:space="preserve">Note 1 Summary of Accounting Policies Statement of Compliance - The Financial statements are prepared in accordance with the Public Finance Act 1989 and with NZ GAAP.  Financial statements comply with NZ equivalents to IFRS (NZIFRS) as appropriate for public benefit entities.     The financial statements are prepared on an accrual basis. </v>
      </c>
      <c r="E14" s="382" t="str">
        <f>Anaysis_30JUNE!J16</f>
        <v xml:space="preserve">Note 1 Summary of Accounting Policies Statement of Compliance - The Financial statements are prepared in accordance with the Public Finance Act 1989 and with NZ GAAP.  Financial statements comply with NZ equivalents to IFRS (NZIFRS) as appropriate for public benefit entities.     The financial statements are prepared on an accrual basis. </v>
      </c>
      <c r="F14" s="382" t="str">
        <f>Anaysis_30JUNE!P16</f>
        <v xml:space="preserve">Note 1 Summary of Accounting Policies Statement of Compliance - The Financial statements are prepared in accordance with the Public Finance Act 1989 and with NZ GAAP.  Financial statements comply with NZ equivalents to IFRS (NZIFRS) as appropriate for public benefit entities.     The financial statements are prepared on an accrual basis. </v>
      </c>
      <c r="G14" s="382" t="str">
        <f>Anaysis_30JUNE!V16</f>
        <v xml:space="preserve">Note 1 Summary of Accounting Policies Statement of Compliance - The Financial statements are prepared in accordance with the Public Finance Act 1989 and with NZ GAAP.  Financial statements comply with NZ equivalents to IFRS (NZIFRS) as appropriate for public benefit entities.     The financial statements are prepared on an accrual basis. </v>
      </c>
      <c r="H14" s="382" t="str">
        <f>Anaysis_30JUNE!AB16</f>
        <v xml:space="preserve">Note 1 Summary of Accounting Policies Statement of Compliance - The Financial statements are prepared in accordance with the Public Finance Act 1989 and with NZ GAAP as defined in the Financial Reporting Act 2013.   Financial statements comply with NZ equivalents to IFRS (NZIFRS) as appropriate for public benefit entities.     The financial statements are prepared on an accrual basis. </v>
      </c>
      <c r="I14" s="382" t="str">
        <f>Anaysis_30JUNE!AH16</f>
        <v xml:space="preserve">Note 1 Summary of Accounting Policies Statement of Compliance - The Financial statements are prepared in accordance with the Public Finance Act 1989 and with NZ GAAP as defined in the Financial Reporting Act 2013.   Financial statements comply with NZ equivalents to IFRS (NZIFRS) as appropriate for public benefit entities.     The financial statements are prepared on an accrual basis. </v>
      </c>
      <c r="J14" s="382" t="str">
        <f>Anaysis_30JUNE!AN16</f>
        <v xml:space="preserve">[Note 1 Basis of Reporting] Prepared in accordance with Public Finance Act 1989 and NZ GAAP as defined in the Financial Reporting Act 2013 and the PBE Standards - Tier 1. These standards are based on IPSAS.  Basis of Preparation Prepared on an accrual basis unless otherwise specified (eg: CashFlow Statement) </v>
      </c>
      <c r="K14" s="382"/>
      <c r="L14" s="383"/>
      <c r="M14" s="383"/>
      <c r="N14" s="372"/>
    </row>
    <row r="15" spans="1:14">
      <c r="A15" s="408"/>
      <c r="C15" s="380"/>
      <c r="D15" s="382"/>
      <c r="E15" s="383"/>
      <c r="F15" s="383"/>
      <c r="G15" s="383"/>
      <c r="H15" s="383"/>
      <c r="I15" s="383"/>
      <c r="J15" s="383"/>
      <c r="K15" s="383"/>
      <c r="L15" s="383"/>
      <c r="M15" s="383"/>
      <c r="N15" s="372"/>
    </row>
    <row r="16" spans="1:14" ht="15.5">
      <c r="A16" s="408"/>
      <c r="B16" s="374"/>
      <c r="C16" s="648">
        <v>43373</v>
      </c>
      <c r="D16" s="671"/>
      <c r="E16" s="671"/>
      <c r="F16" s="671"/>
      <c r="G16" s="671"/>
      <c r="H16" s="671"/>
      <c r="I16" s="671"/>
      <c r="J16" s="671"/>
      <c r="K16" s="383"/>
      <c r="L16" s="383"/>
      <c r="M16" s="383"/>
      <c r="N16" s="372"/>
    </row>
    <row r="17" spans="1:14">
      <c r="A17" s="388" t="s">
        <v>89</v>
      </c>
      <c r="B17" s="378" t="s">
        <v>8</v>
      </c>
      <c r="C17" s="114" t="s">
        <v>965</v>
      </c>
      <c r="D17" s="382"/>
      <c r="E17" s="383"/>
      <c r="F17" s="383"/>
      <c r="G17" s="383"/>
      <c r="H17" s="384"/>
      <c r="I17" s="383"/>
      <c r="J17" s="383"/>
      <c r="K17" s="383"/>
      <c r="L17" s="383"/>
      <c r="M17" s="383"/>
      <c r="N17" s="372"/>
    </row>
    <row r="18" spans="1:14" ht="36">
      <c r="A18" s="407" t="s">
        <v>90</v>
      </c>
      <c r="B18" s="376" t="s">
        <v>9</v>
      </c>
      <c r="C18" s="114" t="s">
        <v>965</v>
      </c>
      <c r="D18" s="382"/>
      <c r="E18" s="383"/>
      <c r="F18" s="383"/>
      <c r="G18" s="383"/>
      <c r="H18" s="384"/>
      <c r="I18" s="383"/>
      <c r="J18" s="383" t="s">
        <v>966</v>
      </c>
      <c r="K18" s="383"/>
      <c r="L18" s="383"/>
      <c r="M18" s="383"/>
      <c r="N18" s="372"/>
    </row>
    <row r="19" spans="1:14" ht="36">
      <c r="A19" s="407" t="s">
        <v>91</v>
      </c>
      <c r="B19" s="376" t="s">
        <v>10</v>
      </c>
      <c r="C19" s="114" t="s">
        <v>965</v>
      </c>
      <c r="D19" s="382"/>
      <c r="E19" s="383"/>
      <c r="F19" s="383"/>
      <c r="G19" s="383"/>
      <c r="H19" s="384"/>
      <c r="I19" s="383"/>
      <c r="J19" s="616" t="s">
        <v>966</v>
      </c>
      <c r="K19" s="383"/>
      <c r="L19" s="383"/>
      <c r="M19" s="383"/>
      <c r="N19" s="372"/>
    </row>
    <row r="20" spans="1:14" ht="36">
      <c r="A20" s="407" t="s">
        <v>92</v>
      </c>
      <c r="B20" s="376" t="s">
        <v>11</v>
      </c>
      <c r="C20" s="114" t="s">
        <v>965</v>
      </c>
      <c r="D20" s="382"/>
      <c r="E20" s="383"/>
      <c r="F20" s="383"/>
      <c r="G20" s="383"/>
      <c r="H20" s="384"/>
      <c r="I20" s="383"/>
      <c r="J20" s="616" t="s">
        <v>966</v>
      </c>
      <c r="K20" s="383"/>
      <c r="L20" s="383"/>
      <c r="M20" s="383"/>
      <c r="N20" s="372"/>
    </row>
    <row r="21" spans="1:14" ht="36">
      <c r="A21" s="407" t="s">
        <v>93</v>
      </c>
      <c r="B21" s="376" t="s">
        <v>12</v>
      </c>
      <c r="C21" s="114" t="s">
        <v>965</v>
      </c>
      <c r="D21" s="382"/>
      <c r="E21" s="383"/>
      <c r="F21" s="383"/>
      <c r="G21" s="383"/>
      <c r="H21" s="384"/>
      <c r="I21" s="383"/>
      <c r="J21" s="616" t="s">
        <v>966</v>
      </c>
      <c r="K21" s="383"/>
      <c r="L21" s="383"/>
      <c r="M21" s="383"/>
      <c r="N21" s="372"/>
    </row>
    <row r="22" spans="1:14" ht="36">
      <c r="A22" s="407" t="s">
        <v>94</v>
      </c>
      <c r="B22" s="376" t="s">
        <v>13</v>
      </c>
      <c r="C22" s="114" t="s">
        <v>965</v>
      </c>
      <c r="D22" s="382"/>
      <c r="E22" s="383"/>
      <c r="F22" s="383"/>
      <c r="G22" s="383"/>
      <c r="H22" s="384"/>
      <c r="I22" s="383"/>
      <c r="J22" s="616" t="s">
        <v>966</v>
      </c>
      <c r="K22" s="385"/>
      <c r="L22" s="385"/>
      <c r="M22" s="385"/>
      <c r="N22" s="367"/>
    </row>
    <row r="23" spans="1:14" ht="36">
      <c r="A23" s="407" t="s">
        <v>95</v>
      </c>
      <c r="B23" s="376" t="s">
        <v>14</v>
      </c>
      <c r="C23" s="114" t="s">
        <v>965</v>
      </c>
      <c r="D23" s="382"/>
      <c r="E23" s="383"/>
      <c r="F23" s="383"/>
      <c r="G23" s="383"/>
      <c r="H23" s="384"/>
      <c r="I23" s="383"/>
      <c r="J23" s="616" t="s">
        <v>966</v>
      </c>
      <c r="K23" s="385"/>
      <c r="L23" s="383"/>
      <c r="M23" s="385"/>
      <c r="N23" s="367"/>
    </row>
    <row r="24" spans="1:14" ht="36">
      <c r="A24" s="407" t="s">
        <v>96</v>
      </c>
      <c r="B24" s="376" t="s">
        <v>16</v>
      </c>
      <c r="C24" s="114" t="s">
        <v>965</v>
      </c>
      <c r="D24" s="382"/>
      <c r="E24" s="383"/>
      <c r="F24" s="383"/>
      <c r="G24" s="383"/>
      <c r="H24" s="384"/>
      <c r="I24" s="383"/>
      <c r="J24" s="616" t="s">
        <v>966</v>
      </c>
      <c r="K24" s="385"/>
      <c r="L24" s="385"/>
      <c r="M24" s="385"/>
      <c r="N24" s="367"/>
    </row>
    <row r="25" spans="1:14" ht="36">
      <c r="A25" s="407" t="s">
        <v>97</v>
      </c>
      <c r="B25" s="376" t="s">
        <v>17</v>
      </c>
      <c r="C25" s="114" t="s">
        <v>965</v>
      </c>
      <c r="D25" s="382"/>
      <c r="E25" s="383"/>
      <c r="F25" s="383"/>
      <c r="G25" s="383"/>
      <c r="H25" s="384"/>
      <c r="I25" s="383"/>
      <c r="J25" s="616" t="s">
        <v>966</v>
      </c>
      <c r="K25" s="385"/>
      <c r="L25" s="383"/>
      <c r="M25" s="385"/>
      <c r="N25" s="367"/>
    </row>
    <row r="26" spans="1:14" ht="36">
      <c r="A26" s="407" t="s">
        <v>98</v>
      </c>
      <c r="B26" s="376" t="s">
        <v>18</v>
      </c>
      <c r="C26" s="114" t="s">
        <v>965</v>
      </c>
      <c r="D26" s="382"/>
      <c r="E26" s="383"/>
      <c r="F26" s="383"/>
      <c r="G26" s="383"/>
      <c r="H26" s="384"/>
      <c r="I26" s="383"/>
      <c r="J26" s="616" t="s">
        <v>966</v>
      </c>
      <c r="K26" s="385"/>
      <c r="L26" s="385"/>
      <c r="M26" s="385"/>
      <c r="N26" s="367"/>
    </row>
    <row r="27" spans="1:14">
      <c r="A27" s="408"/>
      <c r="D27" s="382"/>
      <c r="E27" s="385"/>
      <c r="F27" s="385"/>
      <c r="G27" s="385"/>
      <c r="H27" s="383"/>
      <c r="I27" s="385"/>
      <c r="J27" s="616"/>
      <c r="K27" s="385"/>
      <c r="L27" s="383"/>
      <c r="M27" s="385"/>
      <c r="N27" s="367"/>
    </row>
    <row r="28" spans="1:14" ht="15.5">
      <c r="A28" s="374"/>
      <c r="B28" s="374"/>
      <c r="C28" s="648">
        <v>43465</v>
      </c>
      <c r="D28" s="386"/>
      <c r="E28" s="385"/>
      <c r="F28" s="385"/>
      <c r="G28" s="385"/>
      <c r="H28" s="651"/>
      <c r="I28" s="651"/>
      <c r="J28" s="651"/>
      <c r="K28" s="385"/>
      <c r="L28" s="385"/>
      <c r="M28" s="385"/>
      <c r="N28" s="367"/>
    </row>
    <row r="29" spans="1:14">
      <c r="A29" s="388">
        <v>21</v>
      </c>
      <c r="B29" s="376" t="s">
        <v>25</v>
      </c>
      <c r="C29" s="377" t="s">
        <v>101</v>
      </c>
      <c r="D29" s="647"/>
      <c r="E29" s="383"/>
      <c r="F29" s="383"/>
      <c r="G29" s="383"/>
      <c r="H29" s="651"/>
      <c r="I29" s="651" t="s">
        <v>967</v>
      </c>
      <c r="J29" s="651"/>
      <c r="K29" s="385"/>
      <c r="L29" s="383"/>
      <c r="M29" s="385"/>
      <c r="N29" s="367"/>
    </row>
    <row r="30" spans="1:14" ht="72.5">
      <c r="A30" s="388">
        <v>22</v>
      </c>
      <c r="B30" s="376" t="s">
        <v>26</v>
      </c>
      <c r="C30" s="377" t="s">
        <v>31</v>
      </c>
      <c r="D30" s="647"/>
      <c r="E30" s="383"/>
      <c r="F30" s="383"/>
      <c r="G30" s="383"/>
      <c r="H30" s="651"/>
      <c r="I30" s="651" t="s">
        <v>969</v>
      </c>
      <c r="J30" s="651"/>
      <c r="K30" s="385"/>
      <c r="L30" s="383"/>
      <c r="M30" s="385"/>
      <c r="N30" s="367"/>
    </row>
    <row r="31" spans="1:14" ht="58">
      <c r="A31" s="388">
        <v>23</v>
      </c>
      <c r="B31" s="376" t="s">
        <v>27</v>
      </c>
      <c r="C31" s="377" t="s">
        <v>100</v>
      </c>
      <c r="D31" s="647"/>
      <c r="E31" s="383"/>
      <c r="F31" s="383"/>
      <c r="G31" s="383"/>
      <c r="H31" s="651" t="s">
        <v>970</v>
      </c>
      <c r="I31" s="651"/>
      <c r="J31" s="651"/>
      <c r="K31" s="385"/>
      <c r="L31" s="385"/>
      <c r="M31" s="385"/>
      <c r="N31" s="367"/>
    </row>
    <row r="32" spans="1:14" ht="72.5">
      <c r="A32" s="388">
        <v>24</v>
      </c>
      <c r="B32" s="376" t="s">
        <v>28</v>
      </c>
      <c r="C32" s="377" t="s">
        <v>101</v>
      </c>
      <c r="D32" s="647"/>
      <c r="E32" s="383"/>
      <c r="F32" s="383"/>
      <c r="G32" s="383"/>
      <c r="H32" s="651"/>
      <c r="I32" s="651"/>
      <c r="J32" s="651" t="s">
        <v>971</v>
      </c>
      <c r="K32" s="385"/>
      <c r="L32" s="383"/>
      <c r="M32" s="385"/>
      <c r="N32" s="367"/>
    </row>
    <row r="33" spans="1:14" ht="89" customHeight="1">
      <c r="A33" s="388">
        <v>25</v>
      </c>
      <c r="B33" s="376" t="s">
        <v>29</v>
      </c>
      <c r="C33" s="377" t="s">
        <v>100</v>
      </c>
      <c r="D33" s="654">
        <f>10/26</f>
        <v>0.38461538461538464</v>
      </c>
      <c r="E33" s="383"/>
      <c r="F33" s="383"/>
      <c r="G33" s="651" t="s">
        <v>972</v>
      </c>
      <c r="H33" s="383"/>
      <c r="I33" s="615"/>
      <c r="J33" s="385"/>
      <c r="K33" s="385"/>
      <c r="L33" s="385"/>
      <c r="M33" s="385"/>
      <c r="N33" s="367"/>
    </row>
    <row r="34" spans="1:14" ht="15.5">
      <c r="A34" s="374"/>
      <c r="B34" s="374"/>
      <c r="C34" s="648">
        <v>43312</v>
      </c>
      <c r="D34" s="386"/>
      <c r="E34" s="386"/>
      <c r="F34" s="386"/>
      <c r="G34" s="386"/>
      <c r="H34" s="386"/>
      <c r="I34" s="649"/>
      <c r="J34" s="386"/>
      <c r="K34" s="386"/>
      <c r="L34" s="386"/>
      <c r="M34" s="386"/>
      <c r="N34" s="361"/>
    </row>
    <row r="35" spans="1:14" ht="78">
      <c r="A35" s="388">
        <v>26</v>
      </c>
      <c r="B35" s="376" t="s">
        <v>23</v>
      </c>
      <c r="C35" s="377" t="s">
        <v>958</v>
      </c>
      <c r="D35" s="386"/>
      <c r="E35" s="386"/>
      <c r="F35" s="386"/>
      <c r="G35" s="386"/>
      <c r="H35" s="386"/>
      <c r="I35" s="650" t="s">
        <v>968</v>
      </c>
      <c r="J35" s="386"/>
      <c r="K35" s="386"/>
      <c r="L35" s="386"/>
      <c r="M35" s="386"/>
      <c r="N35" s="361"/>
    </row>
    <row r="36" spans="1:14">
      <c r="A36" s="388">
        <v>2</v>
      </c>
      <c r="B36" s="219" t="s">
        <v>795</v>
      </c>
      <c r="D36" s="386"/>
      <c r="E36" s="386"/>
      <c r="F36" s="386"/>
      <c r="G36" s="386"/>
      <c r="H36" s="386"/>
      <c r="I36" s="386"/>
      <c r="J36" s="386"/>
      <c r="K36" s="386"/>
      <c r="L36" s="386"/>
      <c r="M36" s="386"/>
      <c r="N36" s="361"/>
    </row>
    <row r="37" spans="1:14">
      <c r="A37" s="408"/>
      <c r="D37" s="386"/>
      <c r="E37" s="386"/>
      <c r="F37" s="386"/>
      <c r="G37" s="386"/>
      <c r="H37" s="386"/>
      <c r="I37" s="386"/>
      <c r="J37" s="386"/>
      <c r="K37" s="386"/>
      <c r="L37" s="386"/>
      <c r="M37" s="386"/>
      <c r="N37" s="361"/>
    </row>
    <row r="38" spans="1:14">
      <c r="A38" s="408"/>
      <c r="D38" s="386"/>
      <c r="E38" s="386"/>
      <c r="F38" s="386"/>
      <c r="G38" s="386"/>
      <c r="H38" s="386"/>
      <c r="I38" s="386"/>
      <c r="J38" s="386"/>
      <c r="K38" s="386"/>
      <c r="L38" s="386"/>
      <c r="M38" s="386"/>
      <c r="N38" s="361"/>
    </row>
    <row r="39" spans="1:14">
      <c r="A39" s="408"/>
      <c r="D39" s="386"/>
      <c r="E39" s="386"/>
      <c r="F39" s="386"/>
      <c r="G39" s="386"/>
      <c r="H39" s="386"/>
      <c r="I39" s="386"/>
      <c r="J39" s="386"/>
      <c r="K39" s="386"/>
      <c r="L39" s="386"/>
      <c r="M39" s="386"/>
      <c r="N39" s="361"/>
    </row>
    <row r="40" spans="1:14">
      <c r="A40" s="408"/>
      <c r="D40" s="386"/>
      <c r="E40" s="386"/>
      <c r="F40" s="386"/>
      <c r="G40" s="386"/>
      <c r="H40" s="386"/>
      <c r="I40" s="386"/>
      <c r="J40" s="386"/>
      <c r="K40" s="386"/>
      <c r="L40" s="386"/>
      <c r="M40" s="386"/>
      <c r="N40" s="361"/>
    </row>
    <row r="41" spans="1:14">
      <c r="A41" s="408"/>
      <c r="D41" s="386"/>
      <c r="E41" s="386"/>
      <c r="F41" s="386"/>
      <c r="G41" s="386"/>
      <c r="H41" s="386"/>
      <c r="I41" s="386"/>
      <c r="J41" s="386"/>
      <c r="K41" s="386"/>
      <c r="L41" s="386"/>
      <c r="M41" s="386"/>
      <c r="N41" s="361"/>
    </row>
    <row r="42" spans="1:14">
      <c r="A42" s="408"/>
      <c r="D42" s="386"/>
      <c r="E42" s="386"/>
      <c r="F42" s="386"/>
      <c r="G42" s="386"/>
      <c r="H42" s="386"/>
      <c r="I42" s="386"/>
      <c r="J42" s="386"/>
      <c r="K42" s="386"/>
      <c r="L42" s="386"/>
      <c r="M42" s="386"/>
      <c r="N42" s="361"/>
    </row>
    <row r="43" spans="1:14">
      <c r="A43" s="408"/>
      <c r="D43" s="386"/>
      <c r="E43" s="386"/>
      <c r="F43" s="386"/>
      <c r="G43" s="386"/>
      <c r="H43" s="386"/>
      <c r="I43" s="386"/>
      <c r="J43" s="386"/>
      <c r="K43" s="386"/>
      <c r="L43" s="386"/>
      <c r="M43" s="386"/>
      <c r="N43" s="361"/>
    </row>
    <row r="44" spans="1:14">
      <c r="A44" s="408"/>
      <c r="D44" s="386"/>
      <c r="E44" s="386"/>
      <c r="F44" s="386"/>
      <c r="G44" s="386"/>
      <c r="H44" s="386"/>
      <c r="I44" s="386"/>
      <c r="J44" s="386"/>
      <c r="K44" s="386"/>
      <c r="L44" s="386"/>
      <c r="M44" s="386"/>
      <c r="N44" s="361"/>
    </row>
    <row r="45" spans="1:14">
      <c r="A45" s="408"/>
      <c r="D45" s="386"/>
      <c r="E45" s="386"/>
      <c r="F45" s="386"/>
      <c r="G45" s="386"/>
      <c r="H45" s="386"/>
      <c r="I45" s="386"/>
      <c r="J45" s="386"/>
      <c r="K45" s="386"/>
      <c r="L45" s="386"/>
      <c r="M45" s="386"/>
      <c r="N45" s="361"/>
    </row>
    <row r="46" spans="1:14">
      <c r="A46" s="408"/>
      <c r="D46" s="386"/>
      <c r="E46" s="386"/>
      <c r="F46" s="386"/>
      <c r="G46" s="386"/>
      <c r="H46" s="386"/>
      <c r="I46" s="386"/>
      <c r="J46" s="386"/>
      <c r="K46" s="386"/>
      <c r="L46" s="386"/>
      <c r="M46" s="386"/>
      <c r="N46" s="361"/>
    </row>
    <row r="47" spans="1:14">
      <c r="A47" s="408"/>
      <c r="D47" s="386"/>
      <c r="E47" s="386"/>
      <c r="F47" s="386"/>
      <c r="G47" s="386"/>
      <c r="H47" s="386"/>
      <c r="I47" s="386"/>
      <c r="J47" s="386"/>
      <c r="K47" s="386"/>
      <c r="L47" s="386"/>
      <c r="M47" s="386"/>
      <c r="N47" s="361"/>
    </row>
    <row r="48" spans="1:14">
      <c r="A48" s="408"/>
      <c r="D48" s="386"/>
      <c r="E48" s="386"/>
      <c r="F48" s="386"/>
      <c r="G48" s="386"/>
      <c r="H48" s="386"/>
      <c r="I48" s="386"/>
      <c r="J48" s="386"/>
      <c r="K48" s="386"/>
      <c r="L48" s="386"/>
      <c r="M48" s="386"/>
      <c r="N48" s="361"/>
    </row>
    <row r="49" spans="1:14">
      <c r="A49" s="408"/>
      <c r="D49" s="386"/>
      <c r="E49" s="386"/>
      <c r="F49" s="386"/>
      <c r="G49" s="386"/>
      <c r="H49" s="386"/>
      <c r="I49" s="386"/>
      <c r="J49" s="386"/>
      <c r="K49" s="386"/>
      <c r="L49" s="386"/>
      <c r="M49" s="386"/>
      <c r="N49" s="361"/>
    </row>
    <row r="50" spans="1:14">
      <c r="A50" s="408"/>
      <c r="D50" s="386"/>
      <c r="E50" s="386"/>
      <c r="F50" s="386"/>
      <c r="G50" s="386"/>
      <c r="H50" s="386"/>
      <c r="I50" s="386"/>
      <c r="J50" s="386"/>
      <c r="K50" s="386"/>
      <c r="L50" s="386"/>
      <c r="M50" s="386"/>
      <c r="N50" s="361"/>
    </row>
    <row r="51" spans="1:14">
      <c r="A51" s="408"/>
      <c r="D51" s="386"/>
      <c r="E51" s="386"/>
      <c r="F51" s="386"/>
      <c r="G51" s="386"/>
      <c r="H51" s="386"/>
      <c r="I51" s="386"/>
      <c r="J51" s="386"/>
      <c r="K51" s="386"/>
      <c r="L51" s="386"/>
      <c r="M51" s="386"/>
      <c r="N51" s="361"/>
    </row>
    <row r="52" spans="1:14">
      <c r="A52" s="408"/>
      <c r="D52" s="386"/>
      <c r="E52" s="386"/>
      <c r="F52" s="386"/>
      <c r="G52" s="386"/>
      <c r="H52" s="386"/>
      <c r="I52" s="386"/>
      <c r="J52" s="386"/>
      <c r="K52" s="386"/>
      <c r="L52" s="386"/>
      <c r="M52" s="386"/>
      <c r="N52" s="361"/>
    </row>
    <row r="53" spans="1:14">
      <c r="A53" s="408"/>
      <c r="D53" s="386"/>
      <c r="E53" s="386"/>
      <c r="F53" s="386"/>
      <c r="G53" s="386"/>
      <c r="H53" s="386"/>
      <c r="I53" s="386"/>
      <c r="J53" s="386"/>
      <c r="K53" s="386"/>
      <c r="L53" s="386"/>
      <c r="M53" s="386"/>
      <c r="N53" s="361"/>
    </row>
    <row r="54" spans="1:14">
      <c r="A54" s="408"/>
      <c r="D54" s="386"/>
      <c r="E54" s="386"/>
      <c r="F54" s="386"/>
      <c r="G54" s="386"/>
      <c r="H54" s="386"/>
      <c r="I54" s="386"/>
      <c r="J54" s="386"/>
      <c r="K54" s="386"/>
      <c r="L54" s="386"/>
      <c r="M54" s="386"/>
      <c r="N54" s="361"/>
    </row>
    <row r="55" spans="1:14">
      <c r="A55" s="408"/>
      <c r="D55" s="386"/>
      <c r="E55" s="386"/>
      <c r="F55" s="386"/>
      <c r="G55" s="386"/>
      <c r="H55" s="386"/>
      <c r="I55" s="386"/>
      <c r="J55" s="386"/>
      <c r="K55" s="386"/>
      <c r="L55" s="386"/>
      <c r="M55" s="386"/>
      <c r="N55" s="361"/>
    </row>
    <row r="56" spans="1:14">
      <c r="A56" s="408"/>
      <c r="D56" s="386"/>
      <c r="E56" s="386"/>
      <c r="F56" s="386"/>
      <c r="G56" s="386"/>
      <c r="H56" s="386"/>
      <c r="I56" s="386"/>
      <c r="J56" s="386"/>
      <c r="K56" s="386"/>
      <c r="L56" s="386"/>
      <c r="M56" s="386"/>
      <c r="N56" s="361"/>
    </row>
    <row r="57" spans="1:14">
      <c r="A57" s="408"/>
      <c r="D57" s="386"/>
      <c r="E57" s="386"/>
      <c r="F57" s="386"/>
      <c r="G57" s="386"/>
      <c r="H57" s="386"/>
      <c r="I57" s="386"/>
      <c r="J57" s="386"/>
      <c r="K57" s="386"/>
      <c r="L57" s="386"/>
      <c r="M57" s="386"/>
      <c r="N57" s="361"/>
    </row>
    <row r="58" spans="1:14">
      <c r="A58" s="408"/>
      <c r="D58" s="386"/>
      <c r="E58" s="386"/>
      <c r="F58" s="386"/>
      <c r="G58" s="386"/>
      <c r="H58" s="386"/>
      <c r="I58" s="386"/>
      <c r="J58" s="386"/>
      <c r="K58" s="386"/>
      <c r="L58" s="386"/>
      <c r="M58" s="386"/>
      <c r="N58" s="361"/>
    </row>
    <row r="59" spans="1:14">
      <c r="A59" s="408"/>
      <c r="D59" s="386"/>
      <c r="E59" s="386"/>
      <c r="F59" s="386"/>
      <c r="G59" s="386"/>
      <c r="H59" s="386"/>
      <c r="I59" s="386"/>
      <c r="J59" s="386"/>
      <c r="K59" s="386"/>
      <c r="L59" s="386"/>
      <c r="M59" s="386"/>
      <c r="N59" s="361"/>
    </row>
    <row r="60" spans="1:14">
      <c r="A60" s="408"/>
      <c r="D60" s="386"/>
      <c r="E60" s="386"/>
      <c r="F60" s="386"/>
      <c r="G60" s="386"/>
      <c r="H60" s="386"/>
      <c r="I60" s="386"/>
      <c r="J60" s="386"/>
      <c r="K60" s="386"/>
      <c r="L60" s="386"/>
      <c r="M60" s="386"/>
      <c r="N60" s="361"/>
    </row>
    <row r="61" spans="1:14">
      <c r="A61" s="408"/>
      <c r="D61" s="386"/>
      <c r="E61" s="386"/>
      <c r="F61" s="386"/>
      <c r="G61" s="386"/>
      <c r="H61" s="386"/>
      <c r="I61" s="386"/>
      <c r="J61" s="386"/>
      <c r="K61" s="386"/>
      <c r="L61" s="386"/>
      <c r="M61" s="386"/>
      <c r="N61" s="361"/>
    </row>
    <row r="62" spans="1:14">
      <c r="A62" s="408"/>
      <c r="D62" s="386"/>
      <c r="E62" s="386"/>
      <c r="F62" s="386"/>
      <c r="G62" s="386"/>
      <c r="H62" s="386"/>
      <c r="I62" s="386"/>
      <c r="J62" s="386"/>
      <c r="K62" s="386"/>
      <c r="L62" s="386"/>
      <c r="M62" s="386"/>
      <c r="N62" s="361"/>
    </row>
    <row r="63" spans="1:14">
      <c r="A63" s="408"/>
      <c r="D63" s="386"/>
      <c r="E63" s="386"/>
      <c r="F63" s="386"/>
      <c r="G63" s="386"/>
      <c r="H63" s="386"/>
      <c r="I63" s="386"/>
      <c r="J63" s="386"/>
      <c r="K63" s="386"/>
      <c r="L63" s="386"/>
      <c r="M63" s="386"/>
      <c r="N63" s="361"/>
    </row>
    <row r="64" spans="1:14">
      <c r="A64" s="408"/>
      <c r="D64" s="386"/>
      <c r="E64" s="386"/>
      <c r="F64" s="386"/>
      <c r="G64" s="386"/>
      <c r="H64" s="386"/>
      <c r="I64" s="386"/>
      <c r="J64" s="386"/>
      <c r="K64" s="386"/>
      <c r="L64" s="386"/>
      <c r="M64" s="386"/>
      <c r="N64" s="361"/>
    </row>
    <row r="65" spans="1:14">
      <c r="A65" s="408"/>
      <c r="D65" s="386"/>
      <c r="E65" s="386"/>
      <c r="F65" s="386"/>
      <c r="G65" s="386"/>
      <c r="H65" s="386"/>
      <c r="I65" s="386"/>
      <c r="J65" s="386"/>
      <c r="K65" s="386"/>
      <c r="L65" s="386"/>
      <c r="M65" s="386"/>
      <c r="N65" s="361"/>
    </row>
    <row r="66" spans="1:14">
      <c r="A66" s="408"/>
      <c r="D66" s="386"/>
      <c r="E66" s="386"/>
      <c r="F66" s="386"/>
      <c r="G66" s="386"/>
      <c r="H66" s="386"/>
      <c r="I66" s="386"/>
      <c r="J66" s="386"/>
      <c r="K66" s="386"/>
      <c r="L66" s="386"/>
      <c r="M66" s="386"/>
      <c r="N66" s="361"/>
    </row>
    <row r="67" spans="1:14">
      <c r="A67" s="408"/>
      <c r="D67" s="386"/>
      <c r="E67" s="386"/>
      <c r="F67" s="386"/>
      <c r="G67" s="386"/>
      <c r="H67" s="386"/>
      <c r="I67" s="386"/>
      <c r="J67" s="386"/>
      <c r="K67" s="386"/>
      <c r="L67" s="386"/>
      <c r="M67" s="386"/>
      <c r="N67" s="361"/>
    </row>
    <row r="68" spans="1:14">
      <c r="A68" s="408"/>
      <c r="D68" s="386"/>
      <c r="E68" s="386"/>
      <c r="F68" s="386"/>
      <c r="G68" s="386"/>
      <c r="H68" s="386"/>
      <c r="I68" s="386"/>
      <c r="J68" s="386"/>
      <c r="K68" s="386"/>
      <c r="L68" s="386"/>
      <c r="M68" s="386"/>
      <c r="N68" s="361"/>
    </row>
    <row r="69" spans="1:14">
      <c r="A69" s="408"/>
      <c r="D69" s="386"/>
      <c r="E69" s="386"/>
      <c r="F69" s="386"/>
      <c r="G69" s="386"/>
      <c r="H69" s="386"/>
      <c r="I69" s="386"/>
      <c r="J69" s="386"/>
      <c r="K69" s="386"/>
      <c r="L69" s="386"/>
      <c r="M69" s="386"/>
      <c r="N69" s="361"/>
    </row>
    <row r="70" spans="1:14">
      <c r="A70" s="408"/>
      <c r="D70" s="386"/>
      <c r="E70" s="386"/>
      <c r="F70" s="386"/>
      <c r="G70" s="386"/>
      <c r="H70" s="386"/>
      <c r="I70" s="386"/>
      <c r="J70" s="386"/>
      <c r="K70" s="386"/>
      <c r="L70" s="386"/>
      <c r="M70" s="386"/>
      <c r="N70" s="361"/>
    </row>
    <row r="71" spans="1:14">
      <c r="A71" s="408"/>
      <c r="D71" s="386"/>
      <c r="E71" s="386"/>
      <c r="F71" s="386"/>
      <c r="G71" s="386"/>
      <c r="H71" s="386"/>
      <c r="I71" s="386"/>
      <c r="J71" s="386"/>
      <c r="K71" s="386"/>
      <c r="L71" s="386"/>
      <c r="M71" s="386"/>
      <c r="N71" s="361"/>
    </row>
    <row r="72" spans="1:14">
      <c r="A72" s="408"/>
      <c r="D72" s="386"/>
      <c r="E72" s="386"/>
      <c r="F72" s="386"/>
      <c r="G72" s="386"/>
      <c r="H72" s="386"/>
      <c r="I72" s="386"/>
      <c r="J72" s="386"/>
      <c r="K72" s="386"/>
      <c r="L72" s="386"/>
      <c r="M72" s="386"/>
      <c r="N72" s="361"/>
    </row>
    <row r="73" spans="1:14">
      <c r="A73" s="408"/>
      <c r="D73" s="386"/>
      <c r="E73" s="386"/>
      <c r="F73" s="386"/>
      <c r="G73" s="386"/>
      <c r="H73" s="386"/>
      <c r="I73" s="386"/>
      <c r="J73" s="386"/>
      <c r="K73" s="386"/>
      <c r="L73" s="386"/>
      <c r="M73" s="386"/>
      <c r="N73" s="361"/>
    </row>
    <row r="74" spans="1:14">
      <c r="A74" s="408"/>
      <c r="D74" s="386"/>
      <c r="E74" s="386"/>
      <c r="F74" s="386"/>
      <c r="G74" s="386"/>
      <c r="H74" s="386"/>
      <c r="I74" s="386"/>
      <c r="J74" s="386"/>
      <c r="K74" s="386"/>
      <c r="L74" s="386"/>
      <c r="M74" s="386"/>
      <c r="N74" s="361"/>
    </row>
    <row r="75" spans="1:14">
      <c r="A75" s="408"/>
      <c r="D75" s="386"/>
      <c r="E75" s="386"/>
      <c r="F75" s="386"/>
      <c r="G75" s="386"/>
      <c r="H75" s="386"/>
      <c r="I75" s="386"/>
      <c r="J75" s="386"/>
      <c r="K75" s="386"/>
      <c r="L75" s="386"/>
      <c r="M75" s="386"/>
      <c r="N75" s="361"/>
    </row>
    <row r="76" spans="1:14">
      <c r="A76" s="408"/>
      <c r="D76" s="386"/>
      <c r="E76" s="386"/>
      <c r="F76" s="386"/>
      <c r="G76" s="386"/>
      <c r="H76" s="386"/>
      <c r="I76" s="386"/>
      <c r="J76" s="386"/>
      <c r="K76" s="386"/>
      <c r="L76" s="386"/>
      <c r="M76" s="386"/>
      <c r="N76" s="361"/>
    </row>
    <row r="77" spans="1:14">
      <c r="A77" s="408"/>
      <c r="D77" s="386"/>
      <c r="E77" s="386"/>
      <c r="F77" s="386"/>
      <c r="G77" s="386"/>
      <c r="H77" s="386"/>
      <c r="I77" s="386"/>
      <c r="J77" s="386"/>
      <c r="K77" s="386"/>
      <c r="L77" s="386"/>
      <c r="M77" s="386"/>
      <c r="N77" s="361"/>
    </row>
    <row r="78" spans="1:14">
      <c r="A78" s="408"/>
      <c r="D78" s="386"/>
      <c r="E78" s="386"/>
      <c r="F78" s="386"/>
      <c r="G78" s="386"/>
      <c r="H78" s="386"/>
      <c r="I78" s="386"/>
      <c r="J78" s="386"/>
      <c r="K78" s="386"/>
      <c r="L78" s="386"/>
      <c r="M78" s="386"/>
      <c r="N78" s="361"/>
    </row>
    <row r="79" spans="1:14">
      <c r="A79" s="408"/>
      <c r="D79" s="386"/>
      <c r="E79" s="386"/>
      <c r="F79" s="386"/>
      <c r="G79" s="386"/>
      <c r="H79" s="386"/>
      <c r="I79" s="386"/>
      <c r="J79" s="386"/>
      <c r="K79" s="386"/>
      <c r="L79" s="386"/>
      <c r="M79" s="386"/>
      <c r="N79" s="361"/>
    </row>
    <row r="80" spans="1:14">
      <c r="A80" s="408"/>
      <c r="D80" s="386"/>
      <c r="E80" s="386"/>
      <c r="F80" s="386"/>
      <c r="G80" s="386"/>
      <c r="H80" s="386"/>
      <c r="I80" s="386"/>
      <c r="J80" s="386"/>
      <c r="K80" s="386"/>
      <c r="L80" s="386"/>
      <c r="M80" s="386"/>
      <c r="N80" s="361"/>
    </row>
    <row r="81" spans="1:14">
      <c r="A81" s="408"/>
      <c r="D81" s="386"/>
      <c r="E81" s="386"/>
      <c r="F81" s="386"/>
      <c r="G81" s="386"/>
      <c r="H81" s="386"/>
      <c r="I81" s="386"/>
      <c r="J81" s="386"/>
      <c r="K81" s="386"/>
      <c r="L81" s="386"/>
      <c r="M81" s="386"/>
      <c r="N81" s="361"/>
    </row>
    <row r="82" spans="1:14">
      <c r="D82" s="386"/>
      <c r="E82" s="386"/>
      <c r="F82" s="386"/>
      <c r="G82" s="386"/>
      <c r="H82" s="386"/>
      <c r="I82" s="386"/>
      <c r="J82" s="386"/>
      <c r="K82" s="386"/>
      <c r="L82" s="386"/>
      <c r="M82" s="386"/>
      <c r="N82" s="361"/>
    </row>
    <row r="83" spans="1:14">
      <c r="D83" s="386"/>
      <c r="E83" s="386"/>
      <c r="F83" s="386"/>
      <c r="G83" s="386"/>
      <c r="H83" s="386"/>
      <c r="I83" s="386"/>
      <c r="J83" s="386"/>
      <c r="K83" s="386"/>
      <c r="L83" s="386"/>
      <c r="M83" s="386"/>
      <c r="N83" s="361"/>
    </row>
    <row r="84" spans="1:14">
      <c r="D84" s="386"/>
      <c r="E84" s="386"/>
      <c r="F84" s="386"/>
      <c r="G84" s="386"/>
      <c r="H84" s="386"/>
      <c r="I84" s="386"/>
      <c r="J84" s="386"/>
      <c r="K84" s="386"/>
      <c r="L84" s="386"/>
      <c r="M84" s="386"/>
      <c r="N84" s="361"/>
    </row>
    <row r="85" spans="1:14">
      <c r="D85" s="386"/>
      <c r="E85" s="386"/>
      <c r="F85" s="386"/>
      <c r="G85" s="386"/>
      <c r="H85" s="386"/>
      <c r="I85" s="386"/>
      <c r="J85" s="386"/>
      <c r="K85" s="386"/>
      <c r="L85" s="386"/>
      <c r="M85" s="386"/>
      <c r="N85" s="361"/>
    </row>
    <row r="86" spans="1:14">
      <c r="D86" s="386"/>
      <c r="E86" s="386"/>
      <c r="F86" s="386"/>
      <c r="G86" s="386"/>
      <c r="H86" s="386"/>
      <c r="I86" s="386"/>
      <c r="J86" s="386"/>
      <c r="K86" s="386"/>
      <c r="L86" s="386"/>
      <c r="M86" s="386"/>
      <c r="N86" s="361"/>
    </row>
    <row r="87" spans="1:14">
      <c r="D87" s="386"/>
      <c r="E87" s="386"/>
      <c r="F87" s="386"/>
      <c r="G87" s="386"/>
      <c r="H87" s="386"/>
      <c r="I87" s="386"/>
      <c r="J87" s="386"/>
      <c r="K87" s="386"/>
      <c r="L87" s="386"/>
      <c r="M87" s="386"/>
      <c r="N87" s="361"/>
    </row>
    <row r="88" spans="1:14">
      <c r="D88" s="386"/>
      <c r="E88" s="386"/>
      <c r="F88" s="386"/>
      <c r="G88" s="386"/>
      <c r="H88" s="386"/>
      <c r="I88" s="386"/>
      <c r="J88" s="386"/>
      <c r="K88" s="386"/>
      <c r="L88" s="386"/>
      <c r="M88" s="386"/>
      <c r="N88" s="361"/>
    </row>
    <row r="89" spans="1:14">
      <c r="D89" s="386"/>
      <c r="E89" s="386"/>
      <c r="F89" s="386"/>
      <c r="G89" s="386"/>
      <c r="H89" s="386"/>
      <c r="I89" s="386"/>
      <c r="J89" s="386"/>
      <c r="K89" s="386"/>
      <c r="L89" s="386"/>
      <c r="M89" s="386"/>
      <c r="N89" s="361"/>
    </row>
    <row r="90" spans="1:14">
      <c r="D90" s="386"/>
      <c r="E90" s="386"/>
      <c r="F90" s="386"/>
      <c r="G90" s="386"/>
      <c r="H90" s="386"/>
      <c r="I90" s="386"/>
      <c r="J90" s="386"/>
      <c r="K90" s="386"/>
      <c r="L90" s="386"/>
      <c r="M90" s="386"/>
      <c r="N90" s="361"/>
    </row>
    <row r="91" spans="1:14">
      <c r="D91" s="386"/>
      <c r="E91" s="386"/>
      <c r="F91" s="386"/>
      <c r="G91" s="386"/>
      <c r="H91" s="386"/>
      <c r="I91" s="386"/>
      <c r="J91" s="386"/>
      <c r="K91" s="386"/>
      <c r="L91" s="386"/>
      <c r="M91" s="386"/>
      <c r="N91" s="361"/>
    </row>
    <row r="92" spans="1:14">
      <c r="D92" s="386"/>
      <c r="E92" s="386"/>
      <c r="F92" s="386"/>
      <c r="G92" s="386"/>
      <c r="H92" s="386"/>
      <c r="I92" s="386"/>
      <c r="J92" s="386"/>
      <c r="K92" s="386"/>
      <c r="L92" s="386"/>
      <c r="M92" s="386"/>
      <c r="N92" s="361"/>
    </row>
    <row r="93" spans="1:14">
      <c r="D93" s="387"/>
      <c r="E93" s="387"/>
      <c r="F93" s="387"/>
      <c r="G93" s="387"/>
      <c r="H93" s="387"/>
      <c r="I93" s="387"/>
      <c r="J93" s="387"/>
      <c r="K93" s="387"/>
      <c r="L93" s="387"/>
      <c r="M93" s="387"/>
      <c r="N93" s="359"/>
    </row>
    <row r="94" spans="1:14">
      <c r="D94" s="387"/>
      <c r="E94" s="387"/>
      <c r="F94" s="387"/>
      <c r="G94" s="387"/>
      <c r="H94" s="387"/>
      <c r="I94" s="387"/>
      <c r="J94" s="387"/>
      <c r="K94" s="387"/>
      <c r="L94" s="387"/>
      <c r="M94" s="387"/>
      <c r="N94" s="359"/>
    </row>
    <row r="95" spans="1:14">
      <c r="D95" s="387"/>
      <c r="E95" s="387"/>
      <c r="F95" s="387"/>
      <c r="G95" s="387"/>
      <c r="H95" s="387"/>
      <c r="I95" s="387"/>
      <c r="J95" s="387"/>
      <c r="K95" s="387"/>
      <c r="L95" s="387"/>
      <c r="M95" s="387"/>
      <c r="N95" s="359"/>
    </row>
    <row r="96" spans="1:14">
      <c r="D96" s="387"/>
      <c r="E96" s="387"/>
      <c r="F96" s="387"/>
      <c r="G96" s="387"/>
      <c r="H96" s="387"/>
      <c r="I96" s="387"/>
      <c r="J96" s="387"/>
      <c r="K96" s="387"/>
      <c r="L96" s="387"/>
      <c r="M96" s="387"/>
      <c r="N96" s="359"/>
    </row>
    <row r="97" spans="4:14">
      <c r="D97" s="387"/>
      <c r="E97" s="387"/>
      <c r="F97" s="387"/>
      <c r="G97" s="387"/>
      <c r="H97" s="387"/>
      <c r="I97" s="387"/>
      <c r="J97" s="387"/>
      <c r="K97" s="387"/>
      <c r="L97" s="387"/>
      <c r="M97" s="387"/>
      <c r="N97" s="359"/>
    </row>
    <row r="98" spans="4:14">
      <c r="D98" s="387"/>
      <c r="E98" s="387"/>
      <c r="F98" s="387"/>
      <c r="G98" s="387"/>
      <c r="H98" s="387"/>
      <c r="I98" s="387"/>
      <c r="J98" s="387"/>
      <c r="K98" s="387"/>
      <c r="L98" s="387"/>
      <c r="M98" s="387"/>
      <c r="N98" s="359"/>
    </row>
    <row r="99" spans="4:14">
      <c r="D99" s="387"/>
      <c r="E99" s="387"/>
      <c r="F99" s="387"/>
      <c r="G99" s="387"/>
      <c r="H99" s="387"/>
      <c r="I99" s="387"/>
      <c r="J99" s="387"/>
      <c r="K99" s="387"/>
      <c r="L99" s="387"/>
      <c r="M99" s="387"/>
      <c r="N99" s="359"/>
    </row>
    <row r="100" spans="4:14">
      <c r="D100" s="387"/>
      <c r="E100" s="387"/>
      <c r="F100" s="387"/>
      <c r="G100" s="387"/>
      <c r="H100" s="387"/>
      <c r="I100" s="387"/>
      <c r="J100" s="387"/>
      <c r="K100" s="387"/>
      <c r="L100" s="387"/>
      <c r="M100" s="387"/>
      <c r="N100" s="359"/>
    </row>
  </sheetData>
  <sheetProtection algorithmName="SHA-512" hashValue="pG9UWjP2bfvm47EJj7qcJj6oXim6AsQM8nZ0Rz1vVSU/+uAj7jcqWuRoWVhG42id+oveU8QQreWqoAu0pJpS9g==" saltValue="fnr0sY2AzfthNRwkT8VQpg==" spinCount="100000" sheet="1" objects="1" scenarios="1" selectLockedCells="1" selectUnlockedCells="1"/>
  <mergeCells count="1">
    <mergeCell ref="D16:J16"/>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AS117"/>
  <sheetViews>
    <sheetView topLeftCell="N1" zoomScale="63" zoomScaleNormal="63" workbookViewId="0">
      <selection activeCell="AE10" sqref="AE10"/>
    </sheetView>
  </sheetViews>
  <sheetFormatPr defaultColWidth="8.7265625" defaultRowHeight="15.5"/>
  <cols>
    <col min="1" max="1" width="4.54296875" style="608" customWidth="1"/>
    <col min="2" max="2" width="33.7265625" style="17" customWidth="1"/>
    <col min="3" max="6" width="12" style="17" customWidth="1"/>
    <col min="7" max="10" width="12" style="16" customWidth="1"/>
    <col min="11" max="11" width="13.1796875" style="20" customWidth="1"/>
    <col min="12" max="12" width="13.1796875" style="16" customWidth="1"/>
    <col min="13" max="13" width="17.54296875" style="21" customWidth="1"/>
    <col min="14" max="14" width="79.54296875" style="22" customWidth="1"/>
    <col min="15" max="15" width="48" style="21" customWidth="1"/>
    <col min="16" max="23" width="17.453125" style="16" customWidth="1"/>
    <col min="24" max="24" width="17.453125" style="17" customWidth="1"/>
    <col min="25" max="28" width="17.453125" style="16" customWidth="1"/>
    <col min="29" max="29" width="16.453125" style="16" customWidth="1"/>
    <col min="30" max="30" width="11.453125" style="16" customWidth="1"/>
    <col min="31" max="32" width="15" style="16" customWidth="1"/>
    <col min="33" max="33" width="11.7265625" style="16" customWidth="1"/>
    <col min="34" max="34" width="18.1796875" style="16" customWidth="1"/>
    <col min="35" max="35" width="14.453125" style="16" customWidth="1"/>
    <col min="36" max="36" width="11.36328125" style="22" customWidth="1"/>
    <col min="37" max="37" width="12.7265625" style="224" customWidth="1"/>
    <col min="38" max="45" width="11.36328125" style="224" customWidth="1"/>
    <col min="46" max="16384" width="8.7265625" style="16"/>
  </cols>
  <sheetData>
    <row r="1" spans="1:45" ht="16" thickBot="1"/>
    <row r="2" spans="1:45" ht="19" thickBot="1">
      <c r="B2" s="657"/>
      <c r="C2" s="658" t="s">
        <v>957</v>
      </c>
    </row>
    <row r="4" spans="1:45" s="28" customFormat="1" ht="36" thickBot="1">
      <c r="A4" s="608"/>
      <c r="B4" s="492" t="s">
        <v>850</v>
      </c>
      <c r="C4" s="493" t="s">
        <v>851</v>
      </c>
      <c r="D4" s="493" t="s">
        <v>852</v>
      </c>
      <c r="E4" s="493" t="s">
        <v>853</v>
      </c>
      <c r="F4" s="493" t="s">
        <v>854</v>
      </c>
      <c r="G4" s="493" t="s">
        <v>855</v>
      </c>
      <c r="H4" s="493" t="s">
        <v>856</v>
      </c>
      <c r="I4" s="493" t="s">
        <v>857</v>
      </c>
      <c r="J4" s="493" t="s">
        <v>858</v>
      </c>
      <c r="K4" s="493" t="s">
        <v>859</v>
      </c>
      <c r="L4" s="493" t="s">
        <v>860</v>
      </c>
      <c r="M4" s="425" t="s">
        <v>861</v>
      </c>
      <c r="N4" s="427" t="s">
        <v>862</v>
      </c>
      <c r="O4" s="429" t="s">
        <v>863</v>
      </c>
      <c r="P4" s="494" t="s">
        <v>864</v>
      </c>
      <c r="Q4" s="495" t="s">
        <v>865</v>
      </c>
      <c r="R4" s="496" t="s">
        <v>866</v>
      </c>
      <c r="S4" s="497" t="s">
        <v>867</v>
      </c>
      <c r="T4" s="498" t="s">
        <v>868</v>
      </c>
      <c r="U4" s="499" t="s">
        <v>869</v>
      </c>
      <c r="V4" s="500" t="s">
        <v>870</v>
      </c>
      <c r="W4" s="501" t="s">
        <v>871</v>
      </c>
      <c r="X4" s="502" t="s">
        <v>872</v>
      </c>
      <c r="Y4" s="503" t="s">
        <v>873</v>
      </c>
      <c r="Z4" s="504" t="s">
        <v>874</v>
      </c>
      <c r="AA4" s="504" t="s">
        <v>875</v>
      </c>
      <c r="AB4" s="505" t="s">
        <v>876</v>
      </c>
      <c r="AC4" s="506" t="s">
        <v>877</v>
      </c>
      <c r="AD4" s="507" t="s">
        <v>878</v>
      </c>
      <c r="AE4" s="595" t="s">
        <v>879</v>
      </c>
      <c r="AF4" s="596" t="s">
        <v>880</v>
      </c>
      <c r="AG4" s="597" t="s">
        <v>881</v>
      </c>
      <c r="AH4" s="601" t="s">
        <v>882</v>
      </c>
      <c r="AI4" s="602" t="s">
        <v>883</v>
      </c>
      <c r="AJ4" s="603" t="s">
        <v>884</v>
      </c>
      <c r="AK4" s="612" t="s">
        <v>885</v>
      </c>
      <c r="AL4" s="613" t="s">
        <v>886</v>
      </c>
      <c r="AM4" s="614" t="s">
        <v>887</v>
      </c>
      <c r="AN4" s="508" t="s">
        <v>888</v>
      </c>
      <c r="AO4" s="509" t="s">
        <v>889</v>
      </c>
      <c r="AP4" s="510" t="s">
        <v>890</v>
      </c>
      <c r="AQ4" s="508" t="s">
        <v>891</v>
      </c>
      <c r="AR4" s="509" t="s">
        <v>892</v>
      </c>
      <c r="AS4" s="510" t="s">
        <v>893</v>
      </c>
    </row>
    <row r="5" spans="1:45" s="18" customFormat="1" ht="82" customHeight="1" thickBot="1">
      <c r="A5" s="608"/>
      <c r="B5" s="488" t="s">
        <v>61</v>
      </c>
      <c r="C5" s="418">
        <v>43646</v>
      </c>
      <c r="D5" s="418">
        <v>43281</v>
      </c>
      <c r="E5" s="418">
        <v>42916</v>
      </c>
      <c r="F5" s="418">
        <v>42551</v>
      </c>
      <c r="G5" s="418">
        <v>42185</v>
      </c>
      <c r="H5" s="418">
        <v>41820</v>
      </c>
      <c r="I5" s="418">
        <v>41455</v>
      </c>
      <c r="J5" s="418">
        <v>41090</v>
      </c>
      <c r="K5" s="418">
        <v>40724</v>
      </c>
      <c r="L5" s="418">
        <v>40359</v>
      </c>
      <c r="M5" s="424" t="s">
        <v>115</v>
      </c>
      <c r="N5" s="426" t="s">
        <v>145</v>
      </c>
      <c r="O5" s="428" t="s">
        <v>113</v>
      </c>
      <c r="P5" s="430">
        <v>2010</v>
      </c>
      <c r="Q5" s="431"/>
      <c r="R5" s="432"/>
      <c r="S5" s="433">
        <v>2011</v>
      </c>
      <c r="T5" s="434"/>
      <c r="U5" s="435"/>
      <c r="V5" s="436">
        <v>2012</v>
      </c>
      <c r="W5" s="437"/>
      <c r="X5" s="438"/>
      <c r="Y5" s="439">
        <v>2013</v>
      </c>
      <c r="Z5" s="440"/>
      <c r="AA5" s="440"/>
      <c r="AB5" s="441">
        <v>2014</v>
      </c>
      <c r="AC5" s="442"/>
      <c r="AD5" s="443"/>
      <c r="AE5" s="598">
        <v>2015</v>
      </c>
      <c r="AF5" s="599"/>
      <c r="AG5" s="600"/>
      <c r="AH5" s="604">
        <v>2016</v>
      </c>
      <c r="AI5" s="605"/>
      <c r="AJ5" s="606"/>
      <c r="AK5" s="436">
        <v>2017</v>
      </c>
      <c r="AL5" s="437"/>
      <c r="AM5" s="438"/>
      <c r="AN5" s="421">
        <v>2018</v>
      </c>
      <c r="AO5" s="422"/>
      <c r="AP5" s="423"/>
      <c r="AQ5" s="421">
        <v>2019</v>
      </c>
      <c r="AR5" s="422"/>
      <c r="AS5" s="423"/>
    </row>
    <row r="6" spans="1:45" s="28" customFormat="1" ht="46" customHeight="1" thickBot="1">
      <c r="A6" s="608"/>
      <c r="B6" s="489"/>
      <c r="C6" s="419"/>
      <c r="D6" s="419"/>
      <c r="E6" s="419"/>
      <c r="F6" s="419"/>
      <c r="G6" s="419"/>
      <c r="H6" s="419"/>
      <c r="I6" s="419"/>
      <c r="J6" s="419"/>
      <c r="K6" s="419"/>
      <c r="L6" s="419"/>
      <c r="M6" s="425"/>
      <c r="N6" s="427"/>
      <c r="O6" s="429"/>
      <c r="P6" s="61" t="s">
        <v>108</v>
      </c>
      <c r="Q6" s="61" t="s">
        <v>109</v>
      </c>
      <c r="R6" s="61" t="s">
        <v>283</v>
      </c>
      <c r="S6" s="61" t="s">
        <v>110</v>
      </c>
      <c r="T6" s="61" t="s">
        <v>109</v>
      </c>
      <c r="U6" s="61" t="s">
        <v>291</v>
      </c>
      <c r="V6" s="61" t="s">
        <v>108</v>
      </c>
      <c r="W6" s="196" t="s">
        <v>109</v>
      </c>
      <c r="X6" s="196" t="s">
        <v>307</v>
      </c>
      <c r="Y6" s="61" t="s">
        <v>108</v>
      </c>
      <c r="Z6" s="196" t="s">
        <v>109</v>
      </c>
      <c r="AA6" s="196" t="s">
        <v>307</v>
      </c>
      <c r="AB6" s="61" t="s">
        <v>108</v>
      </c>
      <c r="AC6" s="196" t="s">
        <v>109</v>
      </c>
      <c r="AD6" s="196" t="s">
        <v>107</v>
      </c>
      <c r="AE6" s="61" t="s">
        <v>108</v>
      </c>
      <c r="AF6" s="196" t="s">
        <v>109</v>
      </c>
      <c r="AG6" s="196" t="s">
        <v>380</v>
      </c>
      <c r="AH6" s="61" t="s">
        <v>108</v>
      </c>
      <c r="AI6" s="196" t="s">
        <v>109</v>
      </c>
      <c r="AJ6" s="196" t="s">
        <v>107</v>
      </c>
      <c r="AK6" s="61" t="s">
        <v>108</v>
      </c>
      <c r="AL6" s="196" t="s">
        <v>109</v>
      </c>
      <c r="AM6" s="196" t="s">
        <v>107</v>
      </c>
      <c r="AN6" s="221" t="s">
        <v>108</v>
      </c>
      <c r="AO6" s="222" t="s">
        <v>109</v>
      </c>
      <c r="AP6" s="222" t="s">
        <v>107</v>
      </c>
      <c r="AQ6" s="221" t="s">
        <v>108</v>
      </c>
      <c r="AR6" s="222" t="s">
        <v>109</v>
      </c>
      <c r="AS6" s="222" t="s">
        <v>107</v>
      </c>
    </row>
    <row r="7" spans="1:45" ht="129" customHeight="1" thickBot="1">
      <c r="A7" s="608">
        <v>1</v>
      </c>
      <c r="B7" s="490" t="s">
        <v>324</v>
      </c>
      <c r="C7" s="110"/>
      <c r="D7" s="110"/>
      <c r="E7" s="234" t="s">
        <v>131</v>
      </c>
      <c r="F7" s="234" t="s">
        <v>131</v>
      </c>
      <c r="G7" s="234" t="s">
        <v>131</v>
      </c>
      <c r="H7" s="172" t="s">
        <v>131</v>
      </c>
      <c r="I7" s="172" t="s">
        <v>131</v>
      </c>
      <c r="J7" s="172" t="s">
        <v>131</v>
      </c>
      <c r="K7" s="172" t="s">
        <v>131</v>
      </c>
      <c r="L7" s="172" t="s">
        <v>131</v>
      </c>
      <c r="M7" s="109" t="s">
        <v>137</v>
      </c>
      <c r="N7" s="181" t="s">
        <v>44</v>
      </c>
      <c r="O7" s="182" t="s">
        <v>138</v>
      </c>
      <c r="P7" s="201" t="s">
        <v>278</v>
      </c>
      <c r="Q7" s="201" t="s">
        <v>282</v>
      </c>
      <c r="R7" s="201" t="s">
        <v>311</v>
      </c>
      <c r="S7" s="201" t="s">
        <v>289</v>
      </c>
      <c r="T7" s="201" t="s">
        <v>290</v>
      </c>
      <c r="U7" s="201" t="s">
        <v>310</v>
      </c>
      <c r="V7" s="201" t="s">
        <v>308</v>
      </c>
      <c r="W7" s="201" t="s">
        <v>309</v>
      </c>
      <c r="X7" s="201" t="s">
        <v>315</v>
      </c>
      <c r="Y7" s="201" t="s">
        <v>312</v>
      </c>
      <c r="Z7" s="201" t="s">
        <v>313</v>
      </c>
      <c r="AA7" s="201" t="s">
        <v>314</v>
      </c>
      <c r="AB7" s="202"/>
      <c r="AC7" s="202"/>
      <c r="AD7" s="202"/>
      <c r="AE7" s="202"/>
      <c r="AF7" s="202"/>
      <c r="AG7" s="202"/>
      <c r="AH7" s="202"/>
      <c r="AI7" s="202"/>
      <c r="AJ7" s="202"/>
      <c r="AK7" s="624"/>
      <c r="AL7" s="624"/>
      <c r="AM7" s="624"/>
      <c r="AN7" s="223"/>
      <c r="AO7" s="223"/>
      <c r="AP7" s="223"/>
      <c r="AQ7" s="223"/>
      <c r="AR7" s="223"/>
      <c r="AS7" s="223"/>
    </row>
    <row r="8" spans="1:45" ht="112.15" customHeight="1" thickBot="1">
      <c r="A8" s="608">
        <v>2</v>
      </c>
      <c r="B8" s="491" t="s">
        <v>19</v>
      </c>
      <c r="C8" s="107"/>
      <c r="D8" s="107"/>
      <c r="E8" s="234" t="s">
        <v>131</v>
      </c>
      <c r="F8" s="234" t="s">
        <v>131</v>
      </c>
      <c r="G8" s="172" t="s">
        <v>131</v>
      </c>
      <c r="H8" s="172" t="s">
        <v>131</v>
      </c>
      <c r="I8" s="172" t="s">
        <v>131</v>
      </c>
      <c r="J8" s="172" t="s">
        <v>131</v>
      </c>
      <c r="K8" s="172" t="s">
        <v>131</v>
      </c>
      <c r="L8" s="172" t="s">
        <v>131</v>
      </c>
      <c r="M8" s="109" t="s">
        <v>139</v>
      </c>
      <c r="N8" s="181" t="s">
        <v>50</v>
      </c>
      <c r="O8" s="183" t="s">
        <v>284</v>
      </c>
      <c r="P8" s="195" t="s">
        <v>340</v>
      </c>
      <c r="Q8" s="195" t="s">
        <v>340</v>
      </c>
      <c r="R8" s="195" t="s">
        <v>340</v>
      </c>
      <c r="S8" s="195" t="s">
        <v>340</v>
      </c>
      <c r="T8" s="195" t="s">
        <v>340</v>
      </c>
      <c r="U8" s="195" t="s">
        <v>340</v>
      </c>
      <c r="V8" s="195" t="s">
        <v>340</v>
      </c>
      <c r="W8" s="195" t="s">
        <v>340</v>
      </c>
      <c r="X8" s="202" t="s">
        <v>340</v>
      </c>
      <c r="Y8" s="195" t="s">
        <v>340</v>
      </c>
      <c r="Z8" s="195" t="s">
        <v>340</v>
      </c>
      <c r="AA8" s="195" t="s">
        <v>340</v>
      </c>
      <c r="AB8" s="206"/>
      <c r="AC8" s="206"/>
      <c r="AD8" s="206"/>
      <c r="AE8" s="206"/>
      <c r="AF8" s="206"/>
      <c r="AG8" s="206"/>
      <c r="AH8" s="206"/>
      <c r="AI8" s="206"/>
      <c r="AJ8" s="195"/>
      <c r="AK8" s="617"/>
      <c r="AL8" s="617"/>
      <c r="AM8" s="617"/>
    </row>
    <row r="9" spans="1:45" ht="95" customHeight="1" thickBot="1">
      <c r="A9" s="608">
        <v>3</v>
      </c>
      <c r="B9" s="490" t="s">
        <v>323</v>
      </c>
      <c r="C9" s="107"/>
      <c r="D9" s="107"/>
      <c r="E9" s="172" t="s">
        <v>131</v>
      </c>
      <c r="F9" s="172" t="s">
        <v>131</v>
      </c>
      <c r="G9" s="172" t="s">
        <v>131</v>
      </c>
      <c r="H9" s="172" t="s">
        <v>131</v>
      </c>
      <c r="I9" s="172" t="s">
        <v>131</v>
      </c>
      <c r="J9" s="172" t="s">
        <v>131</v>
      </c>
      <c r="K9" s="172" t="s">
        <v>131</v>
      </c>
      <c r="L9" s="172" t="s">
        <v>131</v>
      </c>
      <c r="M9" s="109" t="s">
        <v>140</v>
      </c>
      <c r="N9" s="181" t="s">
        <v>954</v>
      </c>
      <c r="O9" s="184" t="s">
        <v>54</v>
      </c>
      <c r="P9" s="203" t="s">
        <v>325</v>
      </c>
      <c r="Q9" s="203" t="s">
        <v>326</v>
      </c>
      <c r="R9" s="203" t="s">
        <v>327</v>
      </c>
      <c r="S9" s="200" t="s">
        <v>341</v>
      </c>
      <c r="T9" s="200" t="s">
        <v>342</v>
      </c>
      <c r="U9" s="204" t="s">
        <v>343</v>
      </c>
      <c r="V9" s="200" t="s">
        <v>350</v>
      </c>
      <c r="W9" s="200" t="s">
        <v>351</v>
      </c>
      <c r="X9" s="201" t="s">
        <v>352</v>
      </c>
      <c r="Y9" s="200" t="s">
        <v>353</v>
      </c>
      <c r="Z9" s="200" t="s">
        <v>354</v>
      </c>
      <c r="AA9" s="205" t="s">
        <v>355</v>
      </c>
      <c r="AB9" s="200" t="s">
        <v>358</v>
      </c>
      <c r="AC9" s="200" t="s">
        <v>359</v>
      </c>
      <c r="AD9" s="205" t="s">
        <v>360</v>
      </c>
      <c r="AE9" s="200" t="s">
        <v>378</v>
      </c>
      <c r="AF9" s="200" t="s">
        <v>379</v>
      </c>
      <c r="AG9" s="205" t="s">
        <v>381</v>
      </c>
      <c r="AH9" s="205" t="s">
        <v>929</v>
      </c>
      <c r="AI9" s="205" t="s">
        <v>930</v>
      </c>
      <c r="AJ9" s="205" t="s">
        <v>931</v>
      </c>
      <c r="AK9" s="611" t="s">
        <v>956</v>
      </c>
      <c r="AL9" s="618" t="s">
        <v>955</v>
      </c>
      <c r="AM9" s="618" t="s">
        <v>932</v>
      </c>
    </row>
    <row r="10" spans="1:45" ht="139.5" customHeight="1" thickBot="1">
      <c r="A10" s="608">
        <v>4</v>
      </c>
      <c r="B10" s="490" t="s">
        <v>22</v>
      </c>
      <c r="C10" s="107"/>
      <c r="D10" s="107"/>
      <c r="E10" s="623" t="s">
        <v>946</v>
      </c>
      <c r="F10" s="216" t="s">
        <v>132</v>
      </c>
      <c r="G10" s="216" t="s">
        <v>132</v>
      </c>
      <c r="H10" s="172" t="s">
        <v>131</v>
      </c>
      <c r="I10" s="172" t="s">
        <v>131</v>
      </c>
      <c r="J10" s="172" t="s">
        <v>131</v>
      </c>
      <c r="K10" s="172" t="s">
        <v>131</v>
      </c>
      <c r="L10" s="172" t="s">
        <v>131</v>
      </c>
      <c r="M10" s="109" t="s">
        <v>141</v>
      </c>
      <c r="N10" s="181" t="s">
        <v>942</v>
      </c>
      <c r="O10" s="184" t="s">
        <v>56</v>
      </c>
      <c r="P10" s="200" t="s">
        <v>387</v>
      </c>
      <c r="Q10" s="200" t="s">
        <v>388</v>
      </c>
      <c r="R10" s="200" t="s">
        <v>394</v>
      </c>
      <c r="S10" s="200" t="s">
        <v>393</v>
      </c>
      <c r="T10" s="200" t="s">
        <v>388</v>
      </c>
      <c r="U10" s="200" t="s">
        <v>394</v>
      </c>
      <c r="V10" s="200" t="s">
        <v>393</v>
      </c>
      <c r="W10" s="200" t="s">
        <v>388</v>
      </c>
      <c r="X10" s="200" t="s">
        <v>397</v>
      </c>
      <c r="Y10" s="200" t="s">
        <v>399</v>
      </c>
      <c r="Z10" s="200" t="s">
        <v>388</v>
      </c>
      <c r="AA10" s="200" t="s">
        <v>398</v>
      </c>
      <c r="AB10" s="200" t="s">
        <v>399</v>
      </c>
      <c r="AC10" s="200" t="s">
        <v>388</v>
      </c>
      <c r="AD10" s="200" t="s">
        <v>398</v>
      </c>
      <c r="AE10" s="200" t="s">
        <v>529</v>
      </c>
      <c r="AF10" s="200" t="s">
        <v>530</v>
      </c>
      <c r="AG10" s="200" t="s">
        <v>531</v>
      </c>
      <c r="AH10" s="200" t="s">
        <v>532</v>
      </c>
      <c r="AI10" s="200" t="s">
        <v>533</v>
      </c>
      <c r="AJ10" s="200" t="s">
        <v>531</v>
      </c>
      <c r="AK10" s="617"/>
      <c r="AL10" s="617"/>
      <c r="AM10" s="617"/>
    </row>
    <row r="11" spans="1:45" ht="110.5" customHeight="1" thickBot="1">
      <c r="A11" s="608">
        <v>5</v>
      </c>
      <c r="B11" s="490" t="s">
        <v>142</v>
      </c>
      <c r="C11" s="215"/>
      <c r="D11" s="215"/>
      <c r="E11" s="216" t="s">
        <v>132</v>
      </c>
      <c r="F11" s="216" t="s">
        <v>132</v>
      </c>
      <c r="G11" s="216" t="s">
        <v>132</v>
      </c>
      <c r="H11" s="216" t="s">
        <v>132</v>
      </c>
      <c r="I11" s="216" t="s">
        <v>132</v>
      </c>
      <c r="J11" s="216" t="s">
        <v>132</v>
      </c>
      <c r="K11" s="216" t="s">
        <v>132</v>
      </c>
      <c r="L11" s="216" t="s">
        <v>132</v>
      </c>
      <c r="M11" s="109" t="s">
        <v>430</v>
      </c>
      <c r="N11" s="205" t="s">
        <v>943</v>
      </c>
      <c r="O11" s="184" t="s">
        <v>40</v>
      </c>
      <c r="P11" s="181" t="s">
        <v>405</v>
      </c>
      <c r="Q11" s="181" t="s">
        <v>406</v>
      </c>
      <c r="R11" s="109" t="s">
        <v>190</v>
      </c>
      <c r="S11" s="181" t="s">
        <v>407</v>
      </c>
      <c r="T11" s="181" t="s">
        <v>408</v>
      </c>
      <c r="U11" s="109" t="s">
        <v>212</v>
      </c>
      <c r="V11" s="181" t="s">
        <v>415</v>
      </c>
      <c r="W11" s="181" t="s">
        <v>416</v>
      </c>
      <c r="X11" s="109" t="s">
        <v>212</v>
      </c>
      <c r="Y11" s="181" t="s">
        <v>417</v>
      </c>
      <c r="Z11" s="181" t="s">
        <v>418</v>
      </c>
      <c r="AA11" s="109" t="s">
        <v>212</v>
      </c>
      <c r="AB11" s="181" t="s">
        <v>422</v>
      </c>
      <c r="AC11" s="181" t="s">
        <v>423</v>
      </c>
      <c r="AD11" s="109" t="s">
        <v>212</v>
      </c>
      <c r="AE11" s="181" t="s">
        <v>424</v>
      </c>
      <c r="AF11" s="181" t="s">
        <v>425</v>
      </c>
      <c r="AG11" s="109" t="s">
        <v>212</v>
      </c>
      <c r="AH11" s="181" t="s">
        <v>427</v>
      </c>
      <c r="AI11" s="181" t="s">
        <v>426</v>
      </c>
      <c r="AJ11" s="109" t="s">
        <v>212</v>
      </c>
      <c r="AK11" s="622" t="s">
        <v>944</v>
      </c>
      <c r="AL11" s="611" t="s">
        <v>945</v>
      </c>
      <c r="AM11" s="618" t="s">
        <v>72</v>
      </c>
    </row>
    <row r="12" spans="1:45" ht="113.5" customHeight="1" thickBot="1">
      <c r="A12" s="608">
        <v>6</v>
      </c>
      <c r="B12" s="490" t="s">
        <v>143</v>
      </c>
      <c r="C12" s="107"/>
      <c r="D12" s="107"/>
      <c r="E12" s="216" t="s">
        <v>132</v>
      </c>
      <c r="F12" s="216" t="s">
        <v>132</v>
      </c>
      <c r="G12" s="216" t="s">
        <v>132</v>
      </c>
      <c r="H12" s="216" t="s">
        <v>132</v>
      </c>
      <c r="I12" s="216" t="s">
        <v>132</v>
      </c>
      <c r="J12" s="216" t="s">
        <v>132</v>
      </c>
      <c r="K12" s="216" t="s">
        <v>132</v>
      </c>
      <c r="L12" s="216" t="s">
        <v>132</v>
      </c>
      <c r="M12" s="109" t="s">
        <v>430</v>
      </c>
      <c r="N12" s="611" t="s">
        <v>951</v>
      </c>
      <c r="O12" s="182" t="s">
        <v>431</v>
      </c>
      <c r="P12" s="181" t="s">
        <v>465</v>
      </c>
      <c r="Q12" s="181" t="s">
        <v>463</v>
      </c>
      <c r="R12" s="109" t="s">
        <v>190</v>
      </c>
      <c r="S12" s="181" t="s">
        <v>471</v>
      </c>
      <c r="T12" s="181" t="s">
        <v>472</v>
      </c>
      <c r="U12" s="109" t="s">
        <v>190</v>
      </c>
      <c r="V12" s="181" t="s">
        <v>474</v>
      </c>
      <c r="W12" s="181" t="s">
        <v>475</v>
      </c>
      <c r="X12" s="109" t="s">
        <v>190</v>
      </c>
      <c r="Y12" s="181" t="s">
        <v>477</v>
      </c>
      <c r="Z12" s="181" t="s">
        <v>476</v>
      </c>
      <c r="AA12" s="109" t="s">
        <v>190</v>
      </c>
      <c r="AB12" s="181" t="s">
        <v>480</v>
      </c>
      <c r="AC12" s="181" t="s">
        <v>478</v>
      </c>
      <c r="AD12" s="109" t="s">
        <v>473</v>
      </c>
      <c r="AE12" s="181" t="s">
        <v>479</v>
      </c>
      <c r="AF12" s="181" t="s">
        <v>483</v>
      </c>
      <c r="AG12" s="109" t="s">
        <v>190</v>
      </c>
      <c r="AH12" s="181" t="s">
        <v>481</v>
      </c>
      <c r="AI12" s="181" t="s">
        <v>482</v>
      </c>
      <c r="AJ12" s="109" t="s">
        <v>531</v>
      </c>
      <c r="AK12" s="611" t="s">
        <v>950</v>
      </c>
      <c r="AL12" s="611" t="s">
        <v>949</v>
      </c>
      <c r="AM12" s="618" t="s">
        <v>72</v>
      </c>
    </row>
    <row r="13" spans="1:45" ht="219" customHeight="1" thickBot="1">
      <c r="A13" s="608">
        <v>7</v>
      </c>
      <c r="B13" s="490" t="s">
        <v>128</v>
      </c>
      <c r="C13" s="172"/>
      <c r="D13" s="172"/>
      <c r="E13" s="214" t="s">
        <v>132</v>
      </c>
      <c r="F13" s="214" t="s">
        <v>132</v>
      </c>
      <c r="G13" s="214" t="s">
        <v>132</v>
      </c>
      <c r="H13" s="214" t="s">
        <v>132</v>
      </c>
      <c r="I13" s="214" t="s">
        <v>132</v>
      </c>
      <c r="J13" s="214" t="s">
        <v>132</v>
      </c>
      <c r="K13" s="214" t="s">
        <v>132</v>
      </c>
      <c r="L13" s="214" t="s">
        <v>132</v>
      </c>
      <c r="M13" s="109" t="s">
        <v>430</v>
      </c>
      <c r="N13" s="611" t="s">
        <v>934</v>
      </c>
      <c r="O13" s="184" t="s">
        <v>41</v>
      </c>
      <c r="P13" s="181" t="s">
        <v>538</v>
      </c>
      <c r="Q13" s="181" t="s">
        <v>539</v>
      </c>
      <c r="R13" s="181" t="s">
        <v>190</v>
      </c>
      <c r="S13" s="181" t="s">
        <v>541</v>
      </c>
      <c r="T13" s="181" t="s">
        <v>540</v>
      </c>
      <c r="U13" s="181" t="s">
        <v>190</v>
      </c>
      <c r="V13" s="181" t="s">
        <v>542</v>
      </c>
      <c r="W13" s="181" t="s">
        <v>543</v>
      </c>
      <c r="X13" s="181" t="s">
        <v>190</v>
      </c>
      <c r="Y13" s="181" t="s">
        <v>544</v>
      </c>
      <c r="Z13" s="181" t="s">
        <v>545</v>
      </c>
      <c r="AA13" s="181" t="s">
        <v>190</v>
      </c>
      <c r="AB13" s="181" t="s">
        <v>546</v>
      </c>
      <c r="AC13" s="181" t="s">
        <v>547</v>
      </c>
      <c r="AD13" s="181" t="s">
        <v>190</v>
      </c>
      <c r="AE13" s="181" t="s">
        <v>548</v>
      </c>
      <c r="AF13" s="181" t="s">
        <v>549</v>
      </c>
      <c r="AG13" s="181" t="s">
        <v>190</v>
      </c>
      <c r="AH13" s="181" t="s">
        <v>550</v>
      </c>
      <c r="AI13" s="181" t="s">
        <v>551</v>
      </c>
      <c r="AJ13" s="195" t="s">
        <v>72</v>
      </c>
      <c r="AK13" s="181" t="s">
        <v>935</v>
      </c>
      <c r="AL13" s="181" t="s">
        <v>936</v>
      </c>
      <c r="AM13" s="181" t="s">
        <v>72</v>
      </c>
    </row>
    <row r="14" spans="1:45" s="22" customFormat="1" ht="108" customHeight="1" thickBot="1">
      <c r="A14" s="608">
        <v>8</v>
      </c>
      <c r="B14" s="490" t="s">
        <v>127</v>
      </c>
      <c r="C14" s="172"/>
      <c r="D14" s="172"/>
      <c r="E14" s="214" t="s">
        <v>132</v>
      </c>
      <c r="F14" s="214" t="s">
        <v>132</v>
      </c>
      <c r="G14" s="214" t="s">
        <v>132</v>
      </c>
      <c r="H14" s="214" t="s">
        <v>132</v>
      </c>
      <c r="I14" s="214" t="s">
        <v>132</v>
      </c>
      <c r="J14" s="214" t="s">
        <v>132</v>
      </c>
      <c r="K14" s="214" t="s">
        <v>132</v>
      </c>
      <c r="L14" s="214" t="s">
        <v>132</v>
      </c>
      <c r="M14" s="109" t="s">
        <v>430</v>
      </c>
      <c r="N14" s="607" t="s">
        <v>952</v>
      </c>
      <c r="O14" s="184" t="s">
        <v>42</v>
      </c>
      <c r="P14" s="181" t="s">
        <v>527</v>
      </c>
      <c r="Q14" s="181" t="s">
        <v>528</v>
      </c>
      <c r="R14" s="181" t="s">
        <v>72</v>
      </c>
      <c r="S14" s="181" t="s">
        <v>526</v>
      </c>
      <c r="T14" s="181" t="s">
        <v>525</v>
      </c>
      <c r="U14" s="181" t="s">
        <v>72</v>
      </c>
      <c r="V14" s="181" t="s">
        <v>522</v>
      </c>
      <c r="W14" s="181" t="s">
        <v>523</v>
      </c>
      <c r="X14" s="181" t="s">
        <v>72</v>
      </c>
      <c r="Y14" s="181" t="s">
        <v>518</v>
      </c>
      <c r="Z14" s="181" t="s">
        <v>519</v>
      </c>
      <c r="AA14" s="181" t="s">
        <v>72</v>
      </c>
      <c r="AB14" s="181" t="s">
        <v>516</v>
      </c>
      <c r="AC14" s="181" t="s">
        <v>517</v>
      </c>
      <c r="AD14" s="181" t="s">
        <v>72</v>
      </c>
      <c r="AE14" s="181" t="s">
        <v>515</v>
      </c>
      <c r="AF14" s="181" t="s">
        <v>514</v>
      </c>
      <c r="AG14" s="181" t="s">
        <v>72</v>
      </c>
      <c r="AH14" s="181" t="s">
        <v>512</v>
      </c>
      <c r="AI14" s="181" t="s">
        <v>513</v>
      </c>
      <c r="AJ14" s="205" t="s">
        <v>531</v>
      </c>
      <c r="AK14" s="181" t="s">
        <v>937</v>
      </c>
      <c r="AL14" s="181" t="s">
        <v>938</v>
      </c>
      <c r="AM14" s="181" t="s">
        <v>72</v>
      </c>
      <c r="AN14" s="224"/>
      <c r="AO14" s="224"/>
      <c r="AP14" s="224"/>
      <c r="AQ14" s="224"/>
      <c r="AR14" s="224"/>
      <c r="AS14" s="224"/>
    </row>
    <row r="15" spans="1:45" ht="135" customHeight="1" thickBot="1">
      <c r="A15" s="608">
        <v>9</v>
      </c>
      <c r="B15" s="490" t="s">
        <v>144</v>
      </c>
      <c r="C15" s="107"/>
      <c r="D15" s="107"/>
      <c r="E15" s="214" t="s">
        <v>132</v>
      </c>
      <c r="F15" s="214" t="s">
        <v>131</v>
      </c>
      <c r="G15" s="214" t="s">
        <v>131</v>
      </c>
      <c r="H15" s="214" t="s">
        <v>132</v>
      </c>
      <c r="I15" s="214" t="s">
        <v>132</v>
      </c>
      <c r="J15" s="172" t="s">
        <v>131</v>
      </c>
      <c r="K15" s="172" t="s">
        <v>131</v>
      </c>
      <c r="L15" s="214" t="s">
        <v>132</v>
      </c>
      <c r="M15" s="109" t="s">
        <v>430</v>
      </c>
      <c r="N15" s="607" t="s">
        <v>953</v>
      </c>
      <c r="O15" s="184" t="s">
        <v>43</v>
      </c>
      <c r="P15" s="181" t="s">
        <v>489</v>
      </c>
      <c r="Q15" s="181" t="s">
        <v>490</v>
      </c>
      <c r="R15" s="109" t="s">
        <v>190</v>
      </c>
      <c r="S15" s="181" t="s">
        <v>491</v>
      </c>
      <c r="T15" s="181" t="s">
        <v>492</v>
      </c>
      <c r="U15" s="109" t="s">
        <v>190</v>
      </c>
      <c r="V15" s="181" t="s">
        <v>493</v>
      </c>
      <c r="W15" s="181" t="s">
        <v>494</v>
      </c>
      <c r="X15" s="109" t="s">
        <v>190</v>
      </c>
      <c r="Y15" s="181" t="s">
        <v>496</v>
      </c>
      <c r="Z15" s="181" t="s">
        <v>495</v>
      </c>
      <c r="AA15" s="109" t="s">
        <v>72</v>
      </c>
      <c r="AB15" s="181" t="s">
        <v>497</v>
      </c>
      <c r="AC15" s="181" t="s">
        <v>498</v>
      </c>
      <c r="AD15" s="109" t="s">
        <v>72</v>
      </c>
      <c r="AE15" s="181" t="s">
        <v>502</v>
      </c>
      <c r="AF15" s="181" t="s">
        <v>503</v>
      </c>
      <c r="AG15" s="109" t="s">
        <v>932</v>
      </c>
      <c r="AH15" s="205" t="s">
        <v>504</v>
      </c>
      <c r="AI15" s="205" t="s">
        <v>505</v>
      </c>
      <c r="AJ15" s="205" t="s">
        <v>932</v>
      </c>
      <c r="AK15" s="611" t="s">
        <v>948</v>
      </c>
      <c r="AL15" s="611" t="s">
        <v>947</v>
      </c>
      <c r="AM15" s="611" t="s">
        <v>72</v>
      </c>
      <c r="AN15" s="230"/>
      <c r="AO15" s="230"/>
      <c r="AP15" s="230"/>
      <c r="AQ15" s="230"/>
      <c r="AR15" s="230"/>
      <c r="AS15" s="230"/>
    </row>
    <row r="16" spans="1:45" s="465" customFormat="1" ht="150.5" customHeight="1" thickBot="1">
      <c r="A16" s="608">
        <v>10</v>
      </c>
      <c r="B16" s="490" t="s">
        <v>20</v>
      </c>
      <c r="C16" s="213"/>
      <c r="D16" s="213"/>
      <c r="E16" s="213" t="s">
        <v>132</v>
      </c>
      <c r="F16" s="213" t="s">
        <v>132</v>
      </c>
      <c r="G16" s="213" t="s">
        <v>132</v>
      </c>
      <c r="H16" s="213" t="s">
        <v>132</v>
      </c>
      <c r="I16" s="213" t="s">
        <v>132</v>
      </c>
      <c r="J16" s="213" t="s">
        <v>132</v>
      </c>
      <c r="K16" s="213" t="s">
        <v>132</v>
      </c>
      <c r="L16" s="213" t="s">
        <v>132</v>
      </c>
      <c r="M16" s="109" t="s">
        <v>430</v>
      </c>
      <c r="N16" s="611" t="s">
        <v>939</v>
      </c>
      <c r="O16" s="182" t="s">
        <v>432</v>
      </c>
      <c r="P16" s="181" t="s">
        <v>461</v>
      </c>
      <c r="Q16" s="181" t="s">
        <v>462</v>
      </c>
      <c r="R16" s="109" t="s">
        <v>212</v>
      </c>
      <c r="S16" s="181" t="s">
        <v>448</v>
      </c>
      <c r="T16" s="181" t="s">
        <v>449</v>
      </c>
      <c r="U16" s="109" t="s">
        <v>212</v>
      </c>
      <c r="V16" s="181" t="s">
        <v>451</v>
      </c>
      <c r="W16" s="181" t="s">
        <v>452</v>
      </c>
      <c r="X16" s="109" t="s">
        <v>212</v>
      </c>
      <c r="Y16" s="181" t="s">
        <v>455</v>
      </c>
      <c r="Z16" s="181" t="s">
        <v>456</v>
      </c>
      <c r="AA16" s="109" t="s">
        <v>212</v>
      </c>
      <c r="AB16" s="181" t="s">
        <v>457</v>
      </c>
      <c r="AC16" s="181" t="s">
        <v>458</v>
      </c>
      <c r="AD16" s="109" t="s">
        <v>212</v>
      </c>
      <c r="AE16" s="181" t="s">
        <v>459</v>
      </c>
      <c r="AF16" s="181" t="s">
        <v>460</v>
      </c>
      <c r="AG16" s="109" t="s">
        <v>212</v>
      </c>
      <c r="AH16" s="181" t="s">
        <v>433</v>
      </c>
      <c r="AI16" s="181" t="s">
        <v>434</v>
      </c>
      <c r="AJ16" s="109" t="s">
        <v>212</v>
      </c>
      <c r="AK16" s="611" t="s">
        <v>940</v>
      </c>
      <c r="AL16" s="611" t="s">
        <v>941</v>
      </c>
      <c r="AM16" s="618" t="s">
        <v>72</v>
      </c>
      <c r="AN16" s="224"/>
      <c r="AO16" s="224"/>
      <c r="AP16" s="224"/>
      <c r="AQ16" s="224"/>
      <c r="AR16" s="224"/>
      <c r="AS16" s="224"/>
    </row>
    <row r="17" spans="1:45" s="30" customFormat="1" ht="18.5">
      <c r="A17" s="608"/>
      <c r="B17" s="465"/>
      <c r="C17" s="672">
        <v>43646</v>
      </c>
      <c r="D17" s="672">
        <v>43281</v>
      </c>
      <c r="E17" s="672">
        <v>42916</v>
      </c>
      <c r="F17" s="672">
        <v>42551</v>
      </c>
      <c r="G17" s="672">
        <v>42185</v>
      </c>
      <c r="H17" s="672">
        <v>41820</v>
      </c>
      <c r="I17" s="672">
        <v>41455</v>
      </c>
      <c r="J17" s="672">
        <v>41090</v>
      </c>
      <c r="K17" s="672">
        <v>40724</v>
      </c>
      <c r="L17" s="672">
        <v>40359</v>
      </c>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row>
    <row r="18" spans="1:45" s="30" customFormat="1" ht="57.5" customHeight="1" thickBot="1">
      <c r="A18" s="608"/>
      <c r="C18" s="673"/>
      <c r="D18" s="673"/>
      <c r="E18" s="673"/>
      <c r="F18" s="673"/>
      <c r="G18" s="673"/>
      <c r="H18" s="673"/>
      <c r="I18" s="673"/>
      <c r="J18" s="673"/>
      <c r="K18" s="673"/>
      <c r="L18" s="673"/>
      <c r="M18" s="235"/>
      <c r="O18" s="236"/>
      <c r="X18" s="29"/>
      <c r="AH18" s="619"/>
      <c r="AJ18" s="66"/>
      <c r="AK18" s="237"/>
      <c r="AL18" s="237"/>
      <c r="AM18" s="237"/>
      <c r="AN18" s="237"/>
      <c r="AO18" s="237"/>
      <c r="AP18" s="237"/>
      <c r="AQ18" s="237"/>
      <c r="AR18" s="237"/>
      <c r="AS18" s="237"/>
    </row>
    <row r="19" spans="1:45" ht="56" customHeight="1">
      <c r="B19" s="566" t="s">
        <v>553</v>
      </c>
      <c r="C19" s="567">
        <v>10</v>
      </c>
      <c r="D19" s="567">
        <v>10</v>
      </c>
      <c r="E19" s="567">
        <v>10</v>
      </c>
      <c r="F19" s="567">
        <v>10</v>
      </c>
      <c r="G19" s="567">
        <v>10</v>
      </c>
      <c r="H19" s="567">
        <v>10</v>
      </c>
      <c r="I19" s="567">
        <v>10</v>
      </c>
      <c r="J19" s="567">
        <v>10</v>
      </c>
      <c r="K19" s="567">
        <v>10</v>
      </c>
      <c r="L19" s="568">
        <v>10</v>
      </c>
      <c r="M19" s="235"/>
      <c r="N19" s="30"/>
      <c r="O19" s="236"/>
      <c r="P19" s="30"/>
      <c r="Q19" s="30"/>
      <c r="R19" s="30"/>
      <c r="S19" s="30"/>
      <c r="T19" s="30"/>
      <c r="U19" s="30"/>
      <c r="V19" s="30"/>
      <c r="W19" s="30"/>
      <c r="X19" s="29"/>
      <c r="Y19" s="30"/>
      <c r="Z19" s="30"/>
      <c r="AA19" s="30"/>
      <c r="AB19" s="30"/>
      <c r="AC19" s="30"/>
      <c r="AD19" s="30"/>
      <c r="AE19" s="30"/>
      <c r="AF19" s="30"/>
      <c r="AG19" s="30"/>
      <c r="AH19" s="620"/>
      <c r="AI19" s="30"/>
      <c r="AJ19" s="66"/>
      <c r="AK19" s="237"/>
      <c r="AL19" s="237"/>
      <c r="AM19" s="237"/>
      <c r="AN19" s="237"/>
      <c r="AO19" s="237"/>
      <c r="AP19" s="237"/>
      <c r="AQ19" s="237"/>
      <c r="AR19" s="237"/>
      <c r="AS19" s="237"/>
    </row>
    <row r="20" spans="1:45" ht="48.65" customHeight="1">
      <c r="B20" s="609" t="s">
        <v>34</v>
      </c>
      <c r="C20" s="561">
        <v>4</v>
      </c>
      <c r="D20" s="561">
        <v>4</v>
      </c>
      <c r="E20" s="561">
        <v>4</v>
      </c>
      <c r="F20" s="561">
        <v>4</v>
      </c>
      <c r="G20" s="561">
        <v>4</v>
      </c>
      <c r="H20" s="561">
        <v>4</v>
      </c>
      <c r="I20" s="561">
        <v>4</v>
      </c>
      <c r="J20" s="561">
        <v>4</v>
      </c>
      <c r="K20" s="561">
        <v>4</v>
      </c>
      <c r="L20" s="562">
        <v>4</v>
      </c>
      <c r="M20" s="235"/>
      <c r="N20" s="30"/>
      <c r="O20" s="236"/>
      <c r="P20" s="30"/>
      <c r="Q20" s="30"/>
      <c r="R20" s="30"/>
      <c r="S20" s="30"/>
      <c r="T20" s="30"/>
      <c r="U20" s="30"/>
      <c r="V20" s="30"/>
      <c r="W20" s="30"/>
      <c r="X20" s="29"/>
      <c r="Y20" s="30"/>
      <c r="Z20" s="30"/>
      <c r="AA20" s="30"/>
      <c r="AB20" s="30"/>
      <c r="AC20" s="30"/>
      <c r="AD20" s="30"/>
      <c r="AE20" s="30"/>
      <c r="AF20" s="30"/>
      <c r="AG20" s="30"/>
      <c r="AH20" s="621"/>
      <c r="AI20" s="30"/>
      <c r="AJ20" s="66"/>
      <c r="AK20" s="237"/>
      <c r="AL20" s="237"/>
      <c r="AM20" s="237"/>
      <c r="AN20" s="237"/>
      <c r="AO20" s="237"/>
      <c r="AP20" s="237"/>
      <c r="AQ20" s="237"/>
      <c r="AR20" s="237"/>
      <c r="AS20" s="237"/>
    </row>
    <row r="21" spans="1:45" ht="21">
      <c r="B21" s="610" t="s">
        <v>933</v>
      </c>
      <c r="C21" s="561"/>
      <c r="D21" s="561"/>
      <c r="E21" s="561">
        <v>3</v>
      </c>
      <c r="F21" s="561">
        <v>3</v>
      </c>
      <c r="G21" s="561">
        <v>3</v>
      </c>
      <c r="H21" s="561">
        <v>4</v>
      </c>
      <c r="I21" s="561">
        <v>4</v>
      </c>
      <c r="J21" s="561">
        <v>4</v>
      </c>
      <c r="K21" s="561">
        <v>4</v>
      </c>
      <c r="L21" s="562">
        <v>4</v>
      </c>
      <c r="M21" s="235"/>
      <c r="N21" s="30"/>
      <c r="O21" s="236"/>
      <c r="P21" s="30"/>
      <c r="Q21" s="30"/>
      <c r="R21" s="30"/>
      <c r="S21" s="30"/>
      <c r="T21" s="30"/>
      <c r="U21" s="30"/>
      <c r="V21" s="30"/>
      <c r="W21" s="30"/>
      <c r="X21" s="29"/>
      <c r="Y21" s="30"/>
      <c r="Z21" s="30"/>
      <c r="AA21" s="30"/>
      <c r="AB21" s="30"/>
      <c r="AC21" s="30"/>
      <c r="AD21" s="30"/>
      <c r="AE21" s="30"/>
      <c r="AF21" s="30"/>
      <c r="AG21" s="30"/>
      <c r="AH21" s="30"/>
      <c r="AI21" s="30"/>
      <c r="AJ21" s="66"/>
      <c r="AK21" s="237"/>
      <c r="AL21" s="237"/>
      <c r="AM21" s="237"/>
      <c r="AN21" s="237"/>
      <c r="AO21" s="237"/>
      <c r="AP21" s="237"/>
      <c r="AQ21" s="237"/>
      <c r="AR21" s="237"/>
      <c r="AS21" s="237"/>
    </row>
    <row r="22" spans="1:45" ht="21">
      <c r="B22" s="560" t="s">
        <v>634</v>
      </c>
      <c r="C22" s="569"/>
      <c r="D22" s="569"/>
      <c r="E22" s="569">
        <f>E21/E20</f>
        <v>0.75</v>
      </c>
      <c r="F22" s="569">
        <f>F21/F20</f>
        <v>0.75</v>
      </c>
      <c r="G22" s="569">
        <f t="shared" ref="G22:L22" si="0">G21/G20</f>
        <v>0.75</v>
      </c>
      <c r="H22" s="569">
        <f t="shared" si="0"/>
        <v>1</v>
      </c>
      <c r="I22" s="569">
        <f t="shared" si="0"/>
        <v>1</v>
      </c>
      <c r="J22" s="569">
        <f t="shared" si="0"/>
        <v>1</v>
      </c>
      <c r="K22" s="569">
        <f t="shared" si="0"/>
        <v>1</v>
      </c>
      <c r="L22" s="570">
        <f t="shared" si="0"/>
        <v>1</v>
      </c>
      <c r="M22" s="108"/>
    </row>
    <row r="23" spans="1:45" ht="21.5" thickBot="1">
      <c r="B23" s="563" t="s">
        <v>635</v>
      </c>
      <c r="C23" s="571"/>
      <c r="D23" s="571"/>
      <c r="E23" s="564">
        <f>1/4</f>
        <v>0.25</v>
      </c>
      <c r="F23" s="564">
        <f>1/4</f>
        <v>0.25</v>
      </c>
      <c r="G23" s="564">
        <f>1/4</f>
        <v>0.25</v>
      </c>
      <c r="H23" s="564">
        <v>0</v>
      </c>
      <c r="I23" s="564">
        <v>0</v>
      </c>
      <c r="J23" s="564">
        <v>0</v>
      </c>
      <c r="K23" s="564">
        <v>0</v>
      </c>
      <c r="L23" s="565">
        <v>0</v>
      </c>
      <c r="M23" s="108"/>
    </row>
    <row r="24" spans="1:45" ht="19" thickBot="1">
      <c r="M24" s="108"/>
    </row>
    <row r="25" spans="1:45" ht="21">
      <c r="B25" s="557" t="s">
        <v>633</v>
      </c>
      <c r="C25" s="558">
        <v>2019</v>
      </c>
      <c r="D25" s="558">
        <v>2018</v>
      </c>
      <c r="E25" s="558">
        <v>2017</v>
      </c>
      <c r="F25" s="558">
        <v>2016</v>
      </c>
      <c r="G25" s="558">
        <v>2015</v>
      </c>
      <c r="H25" s="558">
        <v>2014</v>
      </c>
      <c r="I25" s="558">
        <v>2013</v>
      </c>
      <c r="J25" s="558">
        <v>2012</v>
      </c>
      <c r="K25" s="558">
        <v>2011</v>
      </c>
      <c r="L25" s="559">
        <v>2010</v>
      </c>
      <c r="M25" s="108"/>
    </row>
    <row r="26" spans="1:45" ht="30.5" customHeight="1">
      <c r="B26" s="560" t="s">
        <v>552</v>
      </c>
      <c r="C26" s="561">
        <v>0</v>
      </c>
      <c r="D26" s="561">
        <v>0</v>
      </c>
      <c r="E26" s="561">
        <v>3</v>
      </c>
      <c r="F26" s="561">
        <v>6</v>
      </c>
      <c r="G26" s="561">
        <v>7</v>
      </c>
      <c r="H26" s="561">
        <v>7</v>
      </c>
      <c r="I26" s="561">
        <v>7</v>
      </c>
      <c r="J26" s="561">
        <v>8</v>
      </c>
      <c r="K26" s="561">
        <v>8</v>
      </c>
      <c r="L26" s="562">
        <v>7</v>
      </c>
      <c r="M26" s="108"/>
    </row>
    <row r="27" spans="1:45" ht="21">
      <c r="B27" s="560" t="s">
        <v>190</v>
      </c>
      <c r="C27" s="561">
        <v>0</v>
      </c>
      <c r="D27" s="561">
        <v>0</v>
      </c>
      <c r="E27" s="561">
        <v>7</v>
      </c>
      <c r="F27" s="561">
        <v>4</v>
      </c>
      <c r="G27" s="561">
        <v>3</v>
      </c>
      <c r="H27" s="561">
        <v>3</v>
      </c>
      <c r="I27" s="561">
        <v>3</v>
      </c>
      <c r="J27" s="561">
        <v>2</v>
      </c>
      <c r="K27" s="561">
        <v>2</v>
      </c>
      <c r="L27" s="562">
        <v>3</v>
      </c>
      <c r="M27" s="108"/>
    </row>
    <row r="28" spans="1:45" ht="21.5" thickBot="1">
      <c r="B28" s="563" t="s">
        <v>556</v>
      </c>
      <c r="C28" s="564"/>
      <c r="D28" s="564"/>
      <c r="E28" s="564">
        <f t="shared" ref="E28:L28" si="1">E26/E19</f>
        <v>0.3</v>
      </c>
      <c r="F28" s="564">
        <f t="shared" si="1"/>
        <v>0.6</v>
      </c>
      <c r="G28" s="564">
        <f t="shared" si="1"/>
        <v>0.7</v>
      </c>
      <c r="H28" s="564">
        <f t="shared" si="1"/>
        <v>0.7</v>
      </c>
      <c r="I28" s="564">
        <f t="shared" si="1"/>
        <v>0.7</v>
      </c>
      <c r="J28" s="564">
        <f t="shared" si="1"/>
        <v>0.8</v>
      </c>
      <c r="K28" s="564">
        <f t="shared" si="1"/>
        <v>0.8</v>
      </c>
      <c r="L28" s="565">
        <f t="shared" si="1"/>
        <v>0.7</v>
      </c>
      <c r="M28" s="108"/>
    </row>
    <row r="29" spans="1:45" ht="18.5">
      <c r="B29" s="16"/>
      <c r="C29" s="16"/>
      <c r="D29" s="16"/>
      <c r="E29" s="16"/>
      <c r="F29" s="16"/>
      <c r="K29" s="16"/>
      <c r="M29" s="108"/>
    </row>
    <row r="30" spans="1:45" ht="18.5">
      <c r="B30" s="16"/>
      <c r="C30" s="16"/>
      <c r="D30" s="16"/>
      <c r="E30" s="16"/>
      <c r="F30" s="16"/>
      <c r="K30" s="16"/>
      <c r="M30" s="108"/>
    </row>
    <row r="31" spans="1:45" ht="18.5">
      <c r="B31" s="16"/>
      <c r="C31" s="16"/>
      <c r="D31" s="16"/>
      <c r="E31" s="16"/>
      <c r="F31" s="16"/>
      <c r="K31" s="16"/>
      <c r="M31" s="108"/>
    </row>
    <row r="32" spans="1:45" ht="18.5">
      <c r="B32" s="16"/>
      <c r="C32" s="16"/>
      <c r="D32" s="16"/>
      <c r="E32" s="16"/>
      <c r="F32" s="16"/>
      <c r="K32" s="16"/>
      <c r="M32" s="108"/>
    </row>
    <row r="33" spans="2:13" ht="18.5">
      <c r="B33" s="16"/>
      <c r="C33" s="16"/>
      <c r="D33" s="16"/>
      <c r="E33" s="16"/>
      <c r="F33" s="16"/>
      <c r="K33" s="16"/>
      <c r="M33" s="108"/>
    </row>
    <row r="34" spans="2:13" ht="18.5">
      <c r="M34" s="108"/>
    </row>
    <row r="35" spans="2:13" ht="18.5">
      <c r="M35" s="108"/>
    </row>
    <row r="36" spans="2:13" ht="18.5">
      <c r="M36" s="108"/>
    </row>
    <row r="37" spans="2:13" ht="18.5">
      <c r="M37" s="108"/>
    </row>
    <row r="38" spans="2:13" ht="18.5">
      <c r="M38" s="108"/>
    </row>
    <row r="39" spans="2:13" ht="18.5">
      <c r="M39" s="108"/>
    </row>
    <row r="40" spans="2:13" ht="18.5">
      <c r="M40" s="108"/>
    </row>
    <row r="41" spans="2:13" ht="18.5">
      <c r="M41" s="108"/>
    </row>
    <row r="42" spans="2:13" ht="18.5">
      <c r="M42" s="108"/>
    </row>
    <row r="43" spans="2:13" ht="18.5">
      <c r="M43" s="108"/>
    </row>
    <row r="44" spans="2:13" ht="18.5">
      <c r="M44" s="108"/>
    </row>
    <row r="45" spans="2:13" ht="18.5">
      <c r="M45" s="108"/>
    </row>
    <row r="46" spans="2:13" ht="18.5">
      <c r="M46" s="108"/>
    </row>
    <row r="47" spans="2:13" ht="18.5">
      <c r="M47" s="108"/>
    </row>
    <row r="48" spans="2:13" ht="18.5">
      <c r="M48" s="108"/>
    </row>
    <row r="49" spans="13:13" ht="18.5">
      <c r="M49" s="108"/>
    </row>
    <row r="50" spans="13:13" ht="18.5">
      <c r="M50" s="108"/>
    </row>
    <row r="51" spans="13:13" ht="18.5">
      <c r="M51" s="108"/>
    </row>
    <row r="52" spans="13:13" ht="18.5">
      <c r="M52" s="108"/>
    </row>
    <row r="53" spans="13:13" ht="18.5">
      <c r="M53" s="108"/>
    </row>
    <row r="54" spans="13:13" ht="18.5">
      <c r="M54" s="108"/>
    </row>
    <row r="55" spans="13:13" ht="18.5">
      <c r="M55" s="108"/>
    </row>
    <row r="56" spans="13:13" ht="18.5">
      <c r="M56" s="108"/>
    </row>
    <row r="57" spans="13:13" ht="18.5">
      <c r="M57" s="108"/>
    </row>
    <row r="58" spans="13:13" ht="18.5">
      <c r="M58" s="108"/>
    </row>
    <row r="59" spans="13:13" ht="18.5">
      <c r="M59" s="108"/>
    </row>
    <row r="60" spans="13:13" ht="18.5">
      <c r="M60" s="108"/>
    </row>
    <row r="61" spans="13:13" ht="18.5">
      <c r="M61" s="108"/>
    </row>
    <row r="62" spans="13:13" ht="18.5">
      <c r="M62" s="108"/>
    </row>
    <row r="63" spans="13:13" ht="18.5">
      <c r="M63" s="108"/>
    </row>
    <row r="64" spans="13:13" ht="18.5">
      <c r="M64" s="108"/>
    </row>
    <row r="65" spans="13:13" ht="18.5">
      <c r="M65" s="108"/>
    </row>
    <row r="66" spans="13:13" ht="18.5">
      <c r="M66" s="108"/>
    </row>
    <row r="67" spans="13:13" ht="18.5">
      <c r="M67" s="108"/>
    </row>
    <row r="68" spans="13:13" ht="18.5">
      <c r="M68" s="108"/>
    </row>
    <row r="69" spans="13:13" ht="18.5">
      <c r="M69" s="108"/>
    </row>
    <row r="70" spans="13:13" ht="18.5">
      <c r="M70" s="108"/>
    </row>
    <row r="71" spans="13:13" ht="18.5">
      <c r="M71" s="108"/>
    </row>
    <row r="72" spans="13:13" ht="18.5">
      <c r="M72" s="108"/>
    </row>
    <row r="73" spans="13:13" ht="18.5">
      <c r="M73" s="108"/>
    </row>
    <row r="74" spans="13:13" ht="18.5">
      <c r="M74" s="108"/>
    </row>
    <row r="75" spans="13:13" ht="18.5">
      <c r="M75" s="108"/>
    </row>
    <row r="76" spans="13:13" ht="18.5">
      <c r="M76" s="108"/>
    </row>
    <row r="77" spans="13:13" ht="18.5">
      <c r="M77" s="108"/>
    </row>
    <row r="78" spans="13:13" ht="18.5">
      <c r="M78" s="108"/>
    </row>
    <row r="79" spans="13:13" ht="18.5">
      <c r="M79" s="108"/>
    </row>
    <row r="80" spans="13:13" ht="18.5">
      <c r="M80" s="108"/>
    </row>
    <row r="81" spans="13:13" ht="18.5">
      <c r="M81" s="108"/>
    </row>
    <row r="82" spans="13:13" ht="18.5">
      <c r="M82" s="108"/>
    </row>
    <row r="83" spans="13:13" ht="18.5">
      <c r="M83" s="108"/>
    </row>
    <row r="84" spans="13:13" ht="18.5">
      <c r="M84" s="108"/>
    </row>
    <row r="85" spans="13:13" ht="18.5">
      <c r="M85" s="108"/>
    </row>
    <row r="86" spans="13:13" ht="18.5">
      <c r="M86" s="108"/>
    </row>
    <row r="87" spans="13:13" ht="18.5">
      <c r="M87" s="108"/>
    </row>
    <row r="88" spans="13:13" ht="18.5">
      <c r="M88" s="108"/>
    </row>
    <row r="89" spans="13:13" ht="18.5">
      <c r="M89" s="108"/>
    </row>
    <row r="90" spans="13:13" ht="18.5">
      <c r="M90" s="108"/>
    </row>
    <row r="91" spans="13:13" ht="18.5">
      <c r="M91" s="108"/>
    </row>
    <row r="92" spans="13:13" ht="18.5">
      <c r="M92" s="108"/>
    </row>
    <row r="93" spans="13:13" ht="18.5">
      <c r="M93" s="108"/>
    </row>
    <row r="94" spans="13:13" ht="18.5">
      <c r="M94" s="108"/>
    </row>
    <row r="95" spans="13:13" ht="18.5">
      <c r="M95" s="108"/>
    </row>
    <row r="96" spans="13:13" ht="18.5">
      <c r="M96" s="108"/>
    </row>
    <row r="97" spans="13:13" ht="18.5">
      <c r="M97" s="108"/>
    </row>
    <row r="98" spans="13:13" ht="18.5">
      <c r="M98" s="108"/>
    </row>
    <row r="99" spans="13:13" ht="18.5">
      <c r="M99" s="108"/>
    </row>
    <row r="100" spans="13:13" ht="18.5">
      <c r="M100" s="108"/>
    </row>
    <row r="101" spans="13:13" ht="18.5">
      <c r="M101" s="108"/>
    </row>
    <row r="102" spans="13:13" ht="18.5">
      <c r="M102" s="108"/>
    </row>
    <row r="103" spans="13:13" ht="18.5">
      <c r="M103" s="108"/>
    </row>
    <row r="104" spans="13:13" ht="18.5">
      <c r="M104" s="108"/>
    </row>
    <row r="105" spans="13:13" ht="18.5">
      <c r="M105" s="108"/>
    </row>
    <row r="106" spans="13:13" ht="18.5">
      <c r="M106" s="108"/>
    </row>
    <row r="107" spans="13:13" ht="18.5">
      <c r="M107" s="108"/>
    </row>
    <row r="108" spans="13:13" ht="18.5">
      <c r="M108" s="108"/>
    </row>
    <row r="109" spans="13:13" ht="18.5">
      <c r="M109" s="108"/>
    </row>
    <row r="110" spans="13:13" ht="18.5">
      <c r="M110" s="108"/>
    </row>
    <row r="111" spans="13:13" ht="18.5">
      <c r="M111" s="108"/>
    </row>
    <row r="112" spans="13:13" ht="18.5">
      <c r="M112" s="108"/>
    </row>
    <row r="113" spans="13:13" ht="18.5">
      <c r="M113" s="108"/>
    </row>
    <row r="114" spans="13:13" ht="18.5">
      <c r="M114" s="108"/>
    </row>
    <row r="115" spans="13:13" ht="18.5">
      <c r="M115" s="108"/>
    </row>
    <row r="116" spans="13:13" ht="18.5">
      <c r="M116" s="108"/>
    </row>
    <row r="117" spans="13:13" ht="18.5">
      <c r="M117" s="108"/>
    </row>
  </sheetData>
  <sheetProtection algorithmName="SHA-512" hashValue="2dXhNLmkN08eOY1tZVqRgrTIGkKlu3rW9UobOuPvqa/nL7Of9ganfFLWqz59ZXf2kihi9dYRm7uEbgNrb6sKng==" saltValue="MLrCrKEcu7QAnoFYOAuy5g==" spinCount="100000" sheet="1" objects="1" scenarios="1"/>
  <customSheetViews>
    <customSheetView guid="{2F72B26B-A174-4BD7-8675-EA9925E43EF5}" scale="75" showPageBreaks="1" fitToPage="1" printArea="1" topLeftCell="A11">
      <selection activeCell="P27" sqref="P27"/>
      <pageMargins left="0.23622047244094491" right="0.23622047244094491" top="0.74803149606299213" bottom="0.74803149606299213" header="0.31496062992125984" footer="0.31496062992125984"/>
      <printOptions horizontalCentered="1" verticalCentered="1"/>
      <pageSetup paperSize="9" scale="33" orientation="landscape" r:id="rId1"/>
    </customSheetView>
    <customSheetView guid="{CD5B3175-8D09-4DDA-A5F5-75BB3CA1F1AF}" scale="75" fitToPage="1" topLeftCell="B1">
      <pane xSplit="14" ySplit="1" topLeftCell="P12" activePane="bottomRight" state="frozen"/>
      <selection pane="bottomRight" activeCell="B12" sqref="B3:B12"/>
      <pageMargins left="0.23622047244094491" right="0.23622047244094491" top="0.74803149606299213" bottom="0.74803149606299213" header="0.31496062992125984" footer="0.31496062992125984"/>
      <printOptions horizontalCentered="1" verticalCentered="1"/>
      <pageSetup paperSize="9" scale="37" orientation="landscape" r:id="rId2"/>
    </customSheetView>
  </customSheetViews>
  <mergeCells count="10">
    <mergeCell ref="C17:C18"/>
    <mergeCell ref="D17:D18"/>
    <mergeCell ref="E17:E18"/>
    <mergeCell ref="F17:F18"/>
    <mergeCell ref="G17:G18"/>
    <mergeCell ref="H17:H18"/>
    <mergeCell ref="I17:I18"/>
    <mergeCell ref="J17:J18"/>
    <mergeCell ref="K17:K18"/>
    <mergeCell ref="L17:L18"/>
  </mergeCells>
  <conditionalFormatting sqref="A1:A3">
    <cfRule type="iconSet" priority="1">
      <iconSet>
        <cfvo type="percent" val="0"/>
        <cfvo type="percent" val="33"/>
        <cfvo type="percent" val="67"/>
      </iconSet>
    </cfRule>
    <cfRule type="dataBar" priority="2">
      <dataBar>
        <cfvo type="min"/>
        <cfvo type="max"/>
        <color rgb="FFFF555A"/>
      </dataBar>
      <extLst>
        <ext xmlns:x14="http://schemas.microsoft.com/office/spreadsheetml/2009/9/main" uri="{B025F937-C7B1-47D3-B67F-A62EFF666E3E}">
          <x14:id>{20515775-846B-4133-8E73-6DE39BEDE605}</x14:id>
        </ext>
      </extLst>
    </cfRule>
  </conditionalFormatting>
  <hyperlinks>
    <hyperlink ref="O11" r:id="rId3" display="http://www.finance.gov.au/publications/commonwealth-consolidated-financial-statements/"/>
    <hyperlink ref="O12" r:id="rId4" display="http://apps.treasury.act.gov.au/publications "/>
    <hyperlink ref="O13" r:id="rId5" display="http://www.treasury.nsw.gov.au/Publications_Page/Financial_Reports"/>
    <hyperlink ref="O14" r:id="rId6" display="https://treasury.qld.gov.au/publications-resources/state-finances/index.php"/>
    <hyperlink ref="O15" r:id="rId7" display="http://www.dtf.vic.gov.au/Publications/Government-Financial-Management-publications/Financial-Reports/2014-15-Financial-Report-incorporating-Quarterly-Financial-Report-No-4"/>
    <hyperlink ref="O9" r:id="rId8" display="http://www.mof.gov.ws/Services/Accounts/FinancialReporting/PublicAccounts/tabid/8748/Default.aspx"/>
    <hyperlink ref="O10" r:id="rId9" display="http://www.finance.gov.to/?q=government-financial-report"/>
    <hyperlink ref="O16" r:id="rId10"/>
    <hyperlink ref="O7" r:id="rId11"/>
  </hyperlinks>
  <printOptions horizontalCentered="1" verticalCentered="1"/>
  <pageMargins left="0.23622047244094491" right="0.23622047244094491" top="0.74803149606299213" bottom="0.74803149606299213" header="0.31496062992125984" footer="0.31496062992125984"/>
  <pageSetup paperSize="9" scale="33" orientation="landscape" r:id="rId12"/>
  <drawing r:id="rId13"/>
  <legacyDrawing r:id="rId14"/>
  <tableParts count="1">
    <tablePart r:id="rId15"/>
  </tableParts>
  <extLst>
    <ext xmlns:x14="http://schemas.microsoft.com/office/spreadsheetml/2009/9/main" uri="{78C0D931-6437-407d-A8EE-F0AAD7539E65}">
      <x14:conditionalFormattings>
        <x14:conditionalFormatting xmlns:xm="http://schemas.microsoft.com/office/excel/2006/main">
          <x14:cfRule type="dataBar" id="{20515775-846B-4133-8E73-6DE39BEDE605}">
            <x14:dataBar minLength="0" maxLength="100" border="1" negativeBarBorderColorSameAsPositive="0">
              <x14:cfvo type="autoMin"/>
              <x14:cfvo type="autoMax"/>
              <x14:borderColor rgb="FFFF555A"/>
              <x14:negativeFillColor rgb="FFFF0000"/>
              <x14:negativeBorderColor rgb="FFFF0000"/>
              <x14:axisColor rgb="FF000000"/>
            </x14:dataBar>
          </x14:cfRule>
          <xm:sqref>A1:A3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AS15"/>
  <sheetViews>
    <sheetView zoomScale="82" zoomScaleNormal="82" workbookViewId="0">
      <selection sqref="A1:XFD1048576"/>
    </sheetView>
  </sheetViews>
  <sheetFormatPr defaultRowHeight="14.5"/>
  <cols>
    <col min="3" max="5" width="3.7265625" bestFit="1" customWidth="1"/>
    <col min="6" max="6" width="6.90625" customWidth="1"/>
    <col min="7" max="12" width="3.7265625" bestFit="1" customWidth="1"/>
    <col min="14" max="14" width="13.453125" customWidth="1"/>
  </cols>
  <sheetData>
    <row r="1" spans="2:45" ht="15" thickBot="1"/>
    <row r="2" spans="2:45" ht="15" customHeight="1" thickBot="1">
      <c r="B2" s="694" t="s">
        <v>61</v>
      </c>
      <c r="C2" s="707">
        <v>43677</v>
      </c>
      <c r="D2" s="707">
        <v>43312</v>
      </c>
      <c r="E2" s="707">
        <v>42947</v>
      </c>
      <c r="F2" s="707" t="s">
        <v>827</v>
      </c>
      <c r="G2" s="692">
        <v>42369</v>
      </c>
      <c r="H2" s="692">
        <v>42004</v>
      </c>
      <c r="I2" s="692">
        <v>41639</v>
      </c>
      <c r="J2" s="692">
        <v>41274</v>
      </c>
      <c r="K2" s="692">
        <v>40908</v>
      </c>
      <c r="L2" s="692">
        <v>40543</v>
      </c>
      <c r="M2" s="694" t="s">
        <v>115</v>
      </c>
      <c r="N2" s="694" t="s">
        <v>39</v>
      </c>
      <c r="O2" s="694" t="s">
        <v>113</v>
      </c>
      <c r="P2" s="696">
        <v>2010</v>
      </c>
      <c r="Q2" s="697"/>
      <c r="R2" s="698"/>
      <c r="S2" s="699">
        <v>2011</v>
      </c>
      <c r="T2" s="700"/>
      <c r="U2" s="701"/>
      <c r="V2" s="702">
        <v>2012</v>
      </c>
      <c r="W2" s="703"/>
      <c r="X2" s="704"/>
      <c r="Y2" s="705">
        <v>2013</v>
      </c>
      <c r="Z2" s="706"/>
      <c r="AA2" s="706"/>
      <c r="AB2" s="683">
        <v>2014</v>
      </c>
      <c r="AC2" s="684"/>
      <c r="AD2" s="685"/>
      <c r="AE2" s="686">
        <v>2015</v>
      </c>
      <c r="AF2" s="687"/>
      <c r="AG2" s="688"/>
      <c r="AH2" s="689">
        <v>2016</v>
      </c>
      <c r="AI2" s="690"/>
      <c r="AJ2" s="691"/>
      <c r="AK2" s="683">
        <v>2017</v>
      </c>
      <c r="AL2" s="684"/>
      <c r="AM2" s="685"/>
      <c r="AN2" s="683">
        <v>2018</v>
      </c>
      <c r="AO2" s="684"/>
      <c r="AP2" s="685"/>
      <c r="AQ2" s="683">
        <v>2019</v>
      </c>
      <c r="AR2" s="684"/>
      <c r="AS2" s="685"/>
    </row>
    <row r="3" spans="2:45" ht="56.5" thickBot="1">
      <c r="B3" s="695"/>
      <c r="C3" s="708"/>
      <c r="D3" s="708"/>
      <c r="E3" s="709"/>
      <c r="F3" s="709"/>
      <c r="G3" s="693"/>
      <c r="H3" s="693"/>
      <c r="I3" s="693"/>
      <c r="J3" s="693"/>
      <c r="K3" s="693"/>
      <c r="L3" s="693"/>
      <c r="M3" s="695"/>
      <c r="N3" s="695"/>
      <c r="O3" s="695"/>
      <c r="P3" s="467" t="s">
        <v>108</v>
      </c>
      <c r="Q3" s="467" t="s">
        <v>109</v>
      </c>
      <c r="R3" s="467" t="s">
        <v>106</v>
      </c>
      <c r="S3" s="467" t="s">
        <v>110</v>
      </c>
      <c r="T3" s="467" t="s">
        <v>109</v>
      </c>
      <c r="U3" s="467" t="s">
        <v>107</v>
      </c>
      <c r="V3" s="468" t="s">
        <v>108</v>
      </c>
      <c r="W3" s="469" t="s">
        <v>109</v>
      </c>
      <c r="X3" s="469" t="s">
        <v>107</v>
      </c>
      <c r="Y3" s="468" t="s">
        <v>108</v>
      </c>
      <c r="Z3" s="469" t="s">
        <v>109</v>
      </c>
      <c r="AA3" s="469" t="s">
        <v>107</v>
      </c>
      <c r="AB3" s="468" t="s">
        <v>108</v>
      </c>
      <c r="AC3" s="469" t="s">
        <v>109</v>
      </c>
      <c r="AD3" s="469" t="s">
        <v>107</v>
      </c>
      <c r="AE3" s="468" t="s">
        <v>108</v>
      </c>
      <c r="AF3" s="469" t="s">
        <v>109</v>
      </c>
      <c r="AG3" s="469" t="s">
        <v>107</v>
      </c>
      <c r="AH3" s="468" t="s">
        <v>108</v>
      </c>
      <c r="AI3" s="469" t="s">
        <v>109</v>
      </c>
      <c r="AJ3" s="469" t="s">
        <v>107</v>
      </c>
      <c r="AK3" s="470" t="s">
        <v>108</v>
      </c>
      <c r="AL3" s="471" t="s">
        <v>109</v>
      </c>
      <c r="AM3" s="471" t="s">
        <v>107</v>
      </c>
      <c r="AN3" s="470" t="s">
        <v>108</v>
      </c>
      <c r="AO3" s="471" t="s">
        <v>109</v>
      </c>
      <c r="AP3" s="471" t="s">
        <v>107</v>
      </c>
      <c r="AQ3" s="470" t="s">
        <v>108</v>
      </c>
      <c r="AR3" s="471" t="s">
        <v>109</v>
      </c>
      <c r="AS3" s="471" t="s">
        <v>107</v>
      </c>
    </row>
    <row r="4" spans="2:45" ht="280.5" thickBot="1">
      <c r="B4" s="78" t="s">
        <v>68</v>
      </c>
      <c r="C4" s="473"/>
      <c r="D4" s="473"/>
      <c r="E4" s="473"/>
      <c r="F4" s="479" t="s">
        <v>131</v>
      </c>
      <c r="G4" s="479" t="s">
        <v>131</v>
      </c>
      <c r="H4" s="480" t="s">
        <v>132</v>
      </c>
      <c r="I4" s="480" t="s">
        <v>132</v>
      </c>
      <c r="J4" s="480" t="s">
        <v>132</v>
      </c>
      <c r="K4" s="480" t="s">
        <v>132</v>
      </c>
      <c r="L4" s="479" t="s">
        <v>131</v>
      </c>
      <c r="M4" s="474" t="s">
        <v>831</v>
      </c>
      <c r="N4" s="475" t="s">
        <v>832</v>
      </c>
      <c r="O4" s="72" t="s">
        <v>112</v>
      </c>
      <c r="P4" s="76" t="s">
        <v>559</v>
      </c>
      <c r="Q4" s="79" t="s">
        <v>558</v>
      </c>
      <c r="R4" s="79" t="s">
        <v>560</v>
      </c>
      <c r="S4" s="251" t="s">
        <v>562</v>
      </c>
      <c r="T4" s="79" t="s">
        <v>561</v>
      </c>
      <c r="U4" s="79" t="s">
        <v>212</v>
      </c>
      <c r="V4" s="472" t="s">
        <v>564</v>
      </c>
      <c r="W4" s="472" t="s">
        <v>563</v>
      </c>
      <c r="X4" s="472" t="s">
        <v>212</v>
      </c>
      <c r="Y4" s="472" t="s">
        <v>566</v>
      </c>
      <c r="Z4" s="472" t="s">
        <v>565</v>
      </c>
      <c r="AA4" s="472" t="s">
        <v>212</v>
      </c>
      <c r="AB4" s="472" t="s">
        <v>568</v>
      </c>
      <c r="AC4" s="92" t="s">
        <v>567</v>
      </c>
      <c r="AD4" s="94" t="s">
        <v>212</v>
      </c>
      <c r="AE4" s="476" t="s">
        <v>829</v>
      </c>
      <c r="AF4" s="476" t="s">
        <v>828</v>
      </c>
      <c r="AG4" s="476" t="s">
        <v>830</v>
      </c>
      <c r="AH4" s="94" t="s">
        <v>834</v>
      </c>
      <c r="AI4" s="94" t="s">
        <v>833</v>
      </c>
      <c r="AJ4" s="94" t="s">
        <v>835</v>
      </c>
      <c r="AK4" s="477"/>
      <c r="AL4" s="478"/>
      <c r="AM4" s="478"/>
      <c r="AN4" s="478"/>
      <c r="AO4" s="478"/>
      <c r="AP4" s="478"/>
      <c r="AQ4" s="478"/>
      <c r="AR4" s="478"/>
      <c r="AS4" s="478"/>
    </row>
    <row r="5" spans="2:45" ht="15" thickBot="1"/>
    <row r="6" spans="2:45" ht="14.5" customHeight="1">
      <c r="F6" s="674">
        <v>42735</v>
      </c>
      <c r="G6" s="675"/>
      <c r="H6" s="675"/>
      <c r="I6" s="675"/>
      <c r="J6" s="676"/>
    </row>
    <row r="7" spans="2:45" ht="40" customHeight="1">
      <c r="F7" s="677"/>
      <c r="G7" s="678"/>
      <c r="H7" s="678"/>
      <c r="I7" s="678"/>
      <c r="J7" s="679"/>
    </row>
    <row r="8" spans="2:45" ht="145.5" customHeight="1" thickBot="1">
      <c r="F8" s="680" t="s">
        <v>826</v>
      </c>
      <c r="G8" s="681"/>
      <c r="H8" s="681"/>
      <c r="I8" s="681"/>
      <c r="J8" s="682"/>
    </row>
    <row r="10" spans="2:45" ht="15.5">
      <c r="M10" s="44"/>
      <c r="N10" s="487" t="s">
        <v>928</v>
      </c>
      <c r="O10" s="487" t="s">
        <v>928</v>
      </c>
      <c r="P10" s="487" t="s">
        <v>928</v>
      </c>
      <c r="Q10" s="487" t="s">
        <v>928</v>
      </c>
      <c r="R10" s="44"/>
      <c r="S10" s="44"/>
      <c r="T10" s="44"/>
      <c r="U10" s="44"/>
      <c r="V10" s="44"/>
      <c r="W10" s="44"/>
    </row>
    <row r="11" spans="2:45" ht="18.5">
      <c r="M11" s="481" t="s">
        <v>633</v>
      </c>
      <c r="N11" s="482">
        <v>2019</v>
      </c>
      <c r="O11" s="482">
        <v>2018</v>
      </c>
      <c r="P11" s="482">
        <v>2017</v>
      </c>
      <c r="Q11" s="482">
        <v>2016</v>
      </c>
      <c r="R11" s="482">
        <v>2015</v>
      </c>
      <c r="S11" s="482">
        <v>2014</v>
      </c>
      <c r="T11" s="482">
        <v>2013</v>
      </c>
      <c r="U11" s="482">
        <v>2012</v>
      </c>
      <c r="V11" s="482">
        <v>2011</v>
      </c>
      <c r="W11" s="482">
        <v>2010</v>
      </c>
    </row>
    <row r="12" spans="2:45" ht="15.5">
      <c r="M12" s="14" t="s">
        <v>555</v>
      </c>
      <c r="N12" s="25"/>
      <c r="O12" s="25"/>
      <c r="P12" s="25"/>
      <c r="Q12" s="28">
        <v>1</v>
      </c>
      <c r="R12" s="581"/>
      <c r="S12" s="581"/>
      <c r="T12" s="581"/>
      <c r="U12" s="581"/>
      <c r="V12" s="581"/>
      <c r="W12" s="581"/>
    </row>
    <row r="13" spans="2:45" ht="15.5">
      <c r="M13" s="14" t="s">
        <v>72</v>
      </c>
      <c r="N13" s="14"/>
      <c r="O13" s="14"/>
      <c r="P13" s="14"/>
      <c r="Q13" s="18">
        <v>0</v>
      </c>
      <c r="R13" s="582"/>
      <c r="S13" s="582"/>
      <c r="T13" s="582"/>
      <c r="U13" s="582"/>
      <c r="V13" s="582"/>
      <c r="W13" s="582"/>
    </row>
    <row r="14" spans="2:45" ht="15.5">
      <c r="M14" s="14"/>
      <c r="N14" s="270"/>
      <c r="O14" s="270"/>
      <c r="P14" s="270"/>
      <c r="Q14" s="270"/>
      <c r="R14" s="270"/>
      <c r="S14" s="270"/>
      <c r="T14" s="270"/>
      <c r="U14" s="270"/>
      <c r="V14" s="270"/>
      <c r="W14" s="270"/>
    </row>
    <row r="15" spans="2:45" ht="15.5">
      <c r="M15" s="374"/>
      <c r="N15" s="270"/>
      <c r="O15" s="270"/>
      <c r="P15" s="270"/>
      <c r="Q15" s="270"/>
      <c r="R15" s="270"/>
      <c r="S15" s="270"/>
      <c r="T15" s="270"/>
      <c r="U15" s="270"/>
      <c r="V15" s="270"/>
      <c r="W15" s="270"/>
    </row>
  </sheetData>
  <sheetProtection algorithmName="SHA-512" hashValue="0hjA0U0z+ivXDDcnBNJ23nlzJPFN/joTuuXQunmmGA1+ejQ+vFDsf7EaV8uDilK79esImo7snzLWJLZhxUej7A==" saltValue="D3XopY74kIegit2YwLJC3A==" spinCount="100000" sheet="1" objects="1" scenarios="1" selectLockedCells="1" selectUnlockedCells="1"/>
  <mergeCells count="26">
    <mergeCell ref="B2:B3"/>
    <mergeCell ref="D2:D3"/>
    <mergeCell ref="E2:E3"/>
    <mergeCell ref="G2:G3"/>
    <mergeCell ref="F2:F3"/>
    <mergeCell ref="C2:C3"/>
    <mergeCell ref="AK2:AM2"/>
    <mergeCell ref="AN2:AP2"/>
    <mergeCell ref="AQ2:AS2"/>
    <mergeCell ref="N2:N3"/>
    <mergeCell ref="O2:O3"/>
    <mergeCell ref="P2:R2"/>
    <mergeCell ref="S2:U2"/>
    <mergeCell ref="V2:X2"/>
    <mergeCell ref="Y2:AA2"/>
    <mergeCell ref="F6:J7"/>
    <mergeCell ref="F8:J8"/>
    <mergeCell ref="AB2:AD2"/>
    <mergeCell ref="AE2:AG2"/>
    <mergeCell ref="AH2:AJ2"/>
    <mergeCell ref="H2:H3"/>
    <mergeCell ref="I2:I3"/>
    <mergeCell ref="J2:J3"/>
    <mergeCell ref="K2:K3"/>
    <mergeCell ref="L2:L3"/>
    <mergeCell ref="M2:M3"/>
  </mergeCells>
  <hyperlinks>
    <hyperlink ref="O4" r:id="rId1"/>
  </hyperlinks>
  <pageMargins left="0.7" right="0.7" top="0.75" bottom="0.75" header="0.3" footer="0.3"/>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Introduction </vt:lpstr>
      <vt:lpstr>Summary timeliness</vt:lpstr>
      <vt:lpstr>PEFA Assessments</vt:lpstr>
      <vt:lpstr>%YEND</vt:lpstr>
      <vt:lpstr>Summary Audit Opinions</vt:lpstr>
      <vt:lpstr>Summary of Auditing Standards </vt:lpstr>
      <vt:lpstr>Financial Reporting Frameworks</vt:lpstr>
      <vt:lpstr>Timeliness30JUNE</vt:lpstr>
      <vt:lpstr>Timeliness31July </vt:lpstr>
      <vt:lpstr>Timeliness30SEPT</vt:lpstr>
      <vt:lpstr>Timeliness31DEC</vt:lpstr>
      <vt:lpstr>Anaysis_30JUNE</vt:lpstr>
      <vt:lpstr>Analysis_30SEPT</vt:lpstr>
      <vt:lpstr>Analysis_31DEC</vt:lpstr>
      <vt:lpstr>Timeliness30JUNE!Print_Area</vt:lpstr>
      <vt:lpstr>Timeliness30SEPT!Print_Area</vt:lpstr>
      <vt:lpstr>Timeliness31DEC!Print_Area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 Tuiai-Aruwafu</dc:creator>
  <cp:lastModifiedBy>A’eau Agnes Aruwafu</cp:lastModifiedBy>
  <cp:lastPrinted>2017-02-11T01:48:38Z</cp:lastPrinted>
  <dcterms:created xsi:type="dcterms:W3CDTF">2016-09-16T01:32:23Z</dcterms:created>
  <dcterms:modified xsi:type="dcterms:W3CDTF">2018-01-30T20:00:52Z</dcterms:modified>
</cp:coreProperties>
</file>